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8,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hola" localSheetId="0">#REF!</definedName>
    <definedName name="hola">#REF!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 localSheetId="0">#REF!</definedName>
    <definedName name="PAU">#REF!</definedName>
    <definedName name="PRODUC" localSheetId="0">#REF!</definedName>
    <definedName name="PRODUC">#REF!</definedName>
    <definedName name="set" localSheetId="0">#REF!</definedName>
    <definedName name="set">#REF!</definedName>
    <definedName name="v" localSheetId="0">'[1]Cta92-98'!#REF!</definedName>
    <definedName name="v">'[1]Cta92-98'!#REF!</definedName>
    <definedName name="VA" localSheetId="0">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 localSheetId="0">#REF!</definedName>
    <definedName name="VBP">#REF!</definedName>
    <definedName name="wrn.ESTIMACIONES." hidden="1">{"INF13",#N/A,FALSE,"ETCN";"DIF15",#N/A,FALSE,"ETCN";"INF20",#N/A,FALSE,"ETCN"}</definedName>
    <definedName name="YETTT" localSheetId="0">#REF!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<sst xmlns="http://schemas.openxmlformats.org/spreadsheetml/2006/main" count="29" uniqueCount="29">
  <si>
    <t>Cuadro 28</t>
  </si>
  <si>
    <t>Costa Rica.  Importaciones de los principales productos de cobertura agropecuaria, según partida arancelaria, 2013-2016.</t>
  </si>
  <si>
    <t>(toneladas métricas)</t>
  </si>
  <si>
    <t>Partida</t>
  </si>
  <si>
    <t>Producto</t>
  </si>
  <si>
    <t>Variación % 2016/15</t>
  </si>
  <si>
    <t>Participación 2016 %</t>
  </si>
  <si>
    <t>Maíz amarillo</t>
  </si>
  <si>
    <t>Soya</t>
  </si>
  <si>
    <t>Trigo</t>
  </si>
  <si>
    <t>Atúnes, listados y bonitos</t>
  </si>
  <si>
    <t>Fungicidas</t>
  </si>
  <si>
    <t>Arroz</t>
  </si>
  <si>
    <t>Los demás jarabes y concentrados</t>
  </si>
  <si>
    <t>Abonos minerales o químicos</t>
  </si>
  <si>
    <t>071333</t>
  </si>
  <si>
    <t>Frijol</t>
  </si>
  <si>
    <t>Herbicidas</t>
  </si>
  <si>
    <t>2309909010</t>
  </si>
  <si>
    <t>Alimentos para animales</t>
  </si>
  <si>
    <t>Nitrato de amonio</t>
  </si>
  <si>
    <t>Las demás preparaciones alimenticias</t>
  </si>
  <si>
    <t>Úrea, incluso solución acuosa</t>
  </si>
  <si>
    <t>Hojuelas fritas con control de importación Panamá</t>
  </si>
  <si>
    <t>Otros productos de panadería</t>
  </si>
  <si>
    <t>Otras preparaciones alimenticias</t>
  </si>
  <si>
    <t>Otros</t>
  </si>
  <si>
    <t>Total</t>
  </si>
  <si>
    <t>Fuente:  Sepsa, con información del BCCR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</si>
</sst>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0.0"/>
    <numFmt numFmtId="167" formatCode="_-* #,##0.00\ [$€]_-;\-* #,##0.00\ [$€]_-;_-* &quot;-&quot;??\ [$€]_-;_-@_-"/>
    <numFmt numFmtId="168" formatCode="_-* #,##0.00\ _$_-;\-* #,##0.00\ _$_-;_-* &quot;-&quot;??\ _$_-;_-@_-"/>
    <numFmt numFmtId="169" formatCode="_-* #,##0\ &quot;Pts&quot;_-;\-* #,##0\ &quot;Pts&quot;_-;_-* &quot;-&quot;\ &quot;Pts&quot;_-;_-@_-"/>
  </numFmts>
  <fonts count="41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2">
    <xf numFmtId="164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7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0" fontId="18" fillId="0" borderId="0">
      <alignment/>
      <protection/>
    </xf>
    <xf numFmtId="164" fontId="0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164" fontId="0" fillId="0" borderId="0" xfId="0" applyAlignment="1">
      <alignment/>
    </xf>
    <xf numFmtId="0" fontId="19" fillId="0" borderId="0" xfId="60" applyFont="1" applyAlignment="1">
      <alignment horizontal="center"/>
      <protection/>
    </xf>
    <xf numFmtId="0" fontId="20" fillId="0" borderId="0" xfId="60" applyFont="1" applyFill="1">
      <alignment/>
      <protection/>
    </xf>
    <xf numFmtId="0" fontId="20" fillId="0" borderId="0" xfId="60" applyFont="1" applyAlignment="1">
      <alignment horizontal="left"/>
      <protection/>
    </xf>
    <xf numFmtId="0" fontId="19" fillId="0" borderId="0" xfId="60" applyFont="1" applyAlignment="1">
      <alignment horizontal="center"/>
      <protection/>
    </xf>
    <xf numFmtId="164" fontId="20" fillId="0" borderId="0" xfId="0" applyNumberFormat="1" applyFont="1" applyAlignment="1">
      <alignment/>
    </xf>
    <xf numFmtId="0" fontId="20" fillId="0" borderId="0" xfId="60" applyFont="1">
      <alignment/>
      <protection/>
    </xf>
    <xf numFmtId="0" fontId="28" fillId="33" borderId="0" xfId="60" applyFont="1" applyFill="1" applyBorder="1" applyAlignment="1">
      <alignment horizontal="left" vertical="center"/>
      <protection/>
    </xf>
    <xf numFmtId="165" fontId="28" fillId="33" borderId="0" xfId="60" applyNumberFormat="1" applyFont="1" applyFill="1" applyBorder="1" applyAlignment="1">
      <alignment horizontal="right" vertical="center" wrapText="1"/>
      <protection/>
    </xf>
    <xf numFmtId="165" fontId="28" fillId="33" borderId="0" xfId="60" applyNumberFormat="1" applyFont="1" applyFill="1" applyBorder="1" applyAlignment="1">
      <alignment horizontal="center" vertical="center" wrapText="1"/>
      <protection/>
    </xf>
    <xf numFmtId="165" fontId="28" fillId="33" borderId="0" xfId="61" applyNumberFormat="1" applyFont="1" applyFill="1" applyBorder="1" applyAlignment="1">
      <alignment horizontal="center" vertical="center" wrapText="1"/>
      <protection/>
    </xf>
    <xf numFmtId="0" fontId="20" fillId="0" borderId="0" xfId="60" applyNumberFormat="1" applyFont="1" applyFill="1" applyAlignment="1">
      <alignment horizontal="left" vertical="top" wrapText="1"/>
      <protection/>
    </xf>
    <xf numFmtId="3" fontId="20" fillId="0" borderId="0" xfId="60" applyNumberFormat="1" applyFont="1" applyFill="1" applyAlignment="1">
      <alignment vertical="top"/>
      <protection/>
    </xf>
    <xf numFmtId="166" fontId="20" fillId="0" borderId="0" xfId="60" applyNumberFormat="1" applyFont="1" applyAlignment="1">
      <alignment vertical="top"/>
      <protection/>
    </xf>
    <xf numFmtId="0" fontId="21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vertical="top"/>
      <protection/>
    </xf>
    <xf numFmtId="0" fontId="14" fillId="0" borderId="0" xfId="60" applyFont="1" applyFill="1" applyAlignment="1">
      <alignment vertical="top"/>
      <protection/>
    </xf>
    <xf numFmtId="49" fontId="20" fillId="0" borderId="0" xfId="60" applyNumberFormat="1" applyFont="1" applyFill="1" applyAlignment="1">
      <alignment horizontal="left" vertical="top" wrapText="1"/>
      <protection/>
    </xf>
    <xf numFmtId="49" fontId="20" fillId="0" borderId="0" xfId="60" applyNumberFormat="1" applyFont="1" applyAlignment="1">
      <alignment horizontal="left"/>
      <protection/>
    </xf>
    <xf numFmtId="49" fontId="20" fillId="0" borderId="0" xfId="60" applyNumberFormat="1" applyFont="1">
      <alignment/>
      <protection/>
    </xf>
    <xf numFmtId="3" fontId="20" fillId="0" borderId="0" xfId="60" applyNumberFormat="1" applyFont="1" applyFill="1">
      <alignment/>
      <protection/>
    </xf>
    <xf numFmtId="166" fontId="20" fillId="0" borderId="0" xfId="60" applyNumberFormat="1" applyFont="1">
      <alignment/>
      <protection/>
    </xf>
    <xf numFmtId="0" fontId="19" fillId="0" borderId="0" xfId="60" applyFont="1" applyFill="1">
      <alignment/>
      <protection/>
    </xf>
    <xf numFmtId="49" fontId="19" fillId="0" borderId="10" xfId="60" applyNumberFormat="1" applyFont="1" applyBorder="1">
      <alignment/>
      <protection/>
    </xf>
    <xf numFmtId="3" fontId="19" fillId="0" borderId="10" xfId="60" applyNumberFormat="1" applyFont="1" applyBorder="1">
      <alignment/>
      <protection/>
    </xf>
    <xf numFmtId="166" fontId="19" fillId="0" borderId="10" xfId="60" applyNumberFormat="1" applyFont="1" applyBorder="1">
      <alignment/>
      <protection/>
    </xf>
    <xf numFmtId="0" fontId="20" fillId="0" borderId="0" xfId="60" applyFont="1" applyFill="1" applyBorder="1" applyAlignment="1">
      <alignment horizontal="left"/>
      <protection/>
    </xf>
    <xf numFmtId="3" fontId="20" fillId="0" borderId="0" xfId="60" applyNumberFormat="1" applyFont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rmal_cuadros impo 1 semestre 05-0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showGridLines="0" tabSelected="1" zoomScalePageLayoutView="0" workbookViewId="0" topLeftCell="A1">
      <selection activeCell="D11" sqref="D11"/>
    </sheetView>
  </sheetViews>
  <sheetFormatPr defaultColWidth="10.00390625" defaultRowHeight="12.75"/>
  <cols>
    <col min="1" max="1" width="14.875" style="3" customWidth="1"/>
    <col min="2" max="2" width="32.625" style="6" customWidth="1"/>
    <col min="3" max="6" width="11.375" style="6" customWidth="1"/>
    <col min="7" max="7" width="10.875" style="6" customWidth="1"/>
    <col min="8" max="8" width="14.625" style="6" customWidth="1"/>
    <col min="9" max="9" width="4.75390625" style="2" customWidth="1"/>
    <col min="10" max="16384" width="10.00390625" style="2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spans="1:8" ht="15">
      <c r="A3" s="1" t="s">
        <v>1</v>
      </c>
      <c r="B3" s="1"/>
      <c r="C3" s="1"/>
      <c r="D3" s="1"/>
      <c r="E3" s="1"/>
      <c r="F3" s="1"/>
      <c r="G3" s="1"/>
      <c r="H3" s="1"/>
    </row>
    <row r="4" spans="1:8" ht="15">
      <c r="A4" s="1" t="s">
        <v>2</v>
      </c>
      <c r="B4" s="1"/>
      <c r="C4" s="1"/>
      <c r="D4" s="1"/>
      <c r="E4" s="1"/>
      <c r="F4" s="1"/>
      <c r="G4" s="1"/>
      <c r="H4" s="1"/>
    </row>
    <row r="5" spans="2:7" ht="15">
      <c r="B5" s="4"/>
      <c r="C5" s="5"/>
      <c r="D5" s="5"/>
      <c r="E5" s="5"/>
      <c r="F5" s="5"/>
      <c r="G5" s="4"/>
    </row>
    <row r="6" spans="1:8" ht="12.75" customHeight="1">
      <c r="A6" s="7" t="s">
        <v>3</v>
      </c>
      <c r="B6" s="7" t="s">
        <v>4</v>
      </c>
      <c r="C6" s="8">
        <v>2013</v>
      </c>
      <c r="D6" s="8">
        <v>2014</v>
      </c>
      <c r="E6" s="8">
        <v>2015</v>
      </c>
      <c r="F6" s="8">
        <v>2016</v>
      </c>
      <c r="G6" s="9" t="s">
        <v>5</v>
      </c>
      <c r="H6" s="10" t="s">
        <v>6</v>
      </c>
    </row>
    <row r="7" spans="1:8" ht="16.5" customHeight="1">
      <c r="A7" s="7"/>
      <c r="B7" s="7"/>
      <c r="C7" s="8"/>
      <c r="D7" s="8"/>
      <c r="E7" s="8"/>
      <c r="F7" s="8"/>
      <c r="G7" s="9"/>
      <c r="H7" s="10"/>
    </row>
    <row r="8" spans="1:8" s="14" customFormat="1" ht="15">
      <c r="A8" s="11">
        <v>1005902090</v>
      </c>
      <c r="B8" s="11" t="s">
        <v>7</v>
      </c>
      <c r="C8" s="12">
        <v>639273.866</v>
      </c>
      <c r="D8" s="12">
        <v>681297.283</v>
      </c>
      <c r="E8" s="12">
        <v>726271.223</v>
      </c>
      <c r="F8" s="12">
        <v>793661.986</v>
      </c>
      <c r="G8" s="13">
        <f>(F8/E8-1)*100</f>
        <v>9.27900774061099</v>
      </c>
      <c r="H8" s="13">
        <f aca="true" t="shared" si="0" ref="H8:H26">(F8/$F$26)*100</f>
        <v>24.448285816130273</v>
      </c>
    </row>
    <row r="9" spans="1:8" s="15" customFormat="1" ht="12.75" customHeight="1">
      <c r="A9" s="11">
        <v>1201</v>
      </c>
      <c r="B9" s="11" t="s">
        <v>8</v>
      </c>
      <c r="C9" s="12">
        <v>254044.332</v>
      </c>
      <c r="D9" s="12">
        <v>245172.327</v>
      </c>
      <c r="E9" s="12">
        <v>267062.854</v>
      </c>
      <c r="F9" s="12">
        <v>306126.736</v>
      </c>
      <c r="G9" s="13">
        <f>(F9/E9-1)*100</f>
        <v>14.627224046665809</v>
      </c>
      <c r="H9" s="13">
        <f t="shared" si="0"/>
        <v>9.430052175495094</v>
      </c>
    </row>
    <row r="10" spans="1:8" s="15" customFormat="1" ht="12.75" customHeight="1">
      <c r="A10" s="11">
        <v>1001</v>
      </c>
      <c r="B10" s="11" t="s">
        <v>9</v>
      </c>
      <c r="C10" s="12">
        <v>225449.549</v>
      </c>
      <c r="D10" s="12">
        <v>273366.425</v>
      </c>
      <c r="E10" s="12">
        <v>261562.916</v>
      </c>
      <c r="F10" s="12">
        <v>266945.149</v>
      </c>
      <c r="G10" s="13">
        <f>(F10/E10-1)*100</f>
        <v>2.057720215965153</v>
      </c>
      <c r="H10" s="13">
        <f t="shared" si="0"/>
        <v>8.223086673048092</v>
      </c>
    </row>
    <row r="11" spans="1:9" s="16" customFormat="1" ht="12.75" customHeight="1">
      <c r="A11" s="11">
        <v>160414</v>
      </c>
      <c r="B11" s="11" t="s">
        <v>10</v>
      </c>
      <c r="C11" s="12">
        <v>5727.258</v>
      </c>
      <c r="D11" s="12">
        <v>34338.265</v>
      </c>
      <c r="E11" s="12">
        <v>16474.235</v>
      </c>
      <c r="F11" s="12">
        <v>18576.401</v>
      </c>
      <c r="G11" s="13">
        <f>(F11/E11-1)*100</f>
        <v>12.760325441515196</v>
      </c>
      <c r="H11" s="13">
        <f t="shared" si="0"/>
        <v>0.5722349931007634</v>
      </c>
      <c r="I11" s="15"/>
    </row>
    <row r="12" spans="1:8" s="15" customFormat="1" ht="15">
      <c r="A12" s="11">
        <v>380892</v>
      </c>
      <c r="B12" s="11" t="s">
        <v>11</v>
      </c>
      <c r="C12" s="12">
        <v>10654.655</v>
      </c>
      <c r="D12" s="12">
        <v>8311.174</v>
      </c>
      <c r="E12" s="12">
        <v>8623.576</v>
      </c>
      <c r="F12" s="12">
        <v>6068.606</v>
      </c>
      <c r="G12" s="13"/>
      <c r="H12" s="13">
        <f t="shared" si="0"/>
        <v>0.18693980133941185</v>
      </c>
    </row>
    <row r="13" spans="1:8" s="15" customFormat="1" ht="15">
      <c r="A13" s="11">
        <v>1006</v>
      </c>
      <c r="B13" s="11" t="s">
        <v>12</v>
      </c>
      <c r="C13" s="12">
        <v>113501.776</v>
      </c>
      <c r="D13" s="12">
        <v>102464.595</v>
      </c>
      <c r="E13" s="12">
        <v>130764.044</v>
      </c>
      <c r="F13" s="12">
        <v>162413.289</v>
      </c>
      <c r="G13" s="13">
        <f aca="true" t="shared" si="1" ref="G13:G26">(F13/E13-1)*100</f>
        <v>24.203323812775324</v>
      </c>
      <c r="H13" s="13">
        <f t="shared" si="0"/>
        <v>5.003044847620768</v>
      </c>
    </row>
    <row r="14" spans="1:8" s="15" customFormat="1" ht="15">
      <c r="A14" s="11">
        <v>2106903019</v>
      </c>
      <c r="B14" s="11" t="s">
        <v>13</v>
      </c>
      <c r="C14" s="12">
        <v>1226.768</v>
      </c>
      <c r="D14" s="12">
        <v>1152.607</v>
      </c>
      <c r="E14" s="12">
        <v>1121.031</v>
      </c>
      <c r="F14" s="12">
        <v>1314.512</v>
      </c>
      <c r="G14" s="13">
        <f t="shared" si="1"/>
        <v>17.259201574265127</v>
      </c>
      <c r="H14" s="13">
        <f t="shared" si="0"/>
        <v>0.040492760963271125</v>
      </c>
    </row>
    <row r="15" spans="1:8" s="15" customFormat="1" ht="15">
      <c r="A15" s="11">
        <v>310590</v>
      </c>
      <c r="B15" s="11" t="s">
        <v>14</v>
      </c>
      <c r="C15" s="12">
        <v>78227.565</v>
      </c>
      <c r="D15" s="12">
        <v>116492.063</v>
      </c>
      <c r="E15" s="12">
        <v>81622.699</v>
      </c>
      <c r="F15" s="12">
        <v>93542.978</v>
      </c>
      <c r="G15" s="13">
        <f t="shared" si="1"/>
        <v>14.60412256154382</v>
      </c>
      <c r="H15" s="13">
        <f t="shared" si="0"/>
        <v>2.88153584596149</v>
      </c>
    </row>
    <row r="16" spans="1:8" s="15" customFormat="1" ht="16.5" customHeight="1">
      <c r="A16" s="17" t="s">
        <v>15</v>
      </c>
      <c r="B16" s="11" t="s">
        <v>16</v>
      </c>
      <c r="C16" s="12">
        <v>36414.836</v>
      </c>
      <c r="D16" s="12">
        <v>38346.812</v>
      </c>
      <c r="E16" s="12">
        <v>34724.455</v>
      </c>
      <c r="F16" s="12">
        <v>37971.151</v>
      </c>
      <c r="G16" s="13">
        <f t="shared" si="1"/>
        <v>9.349883245107794</v>
      </c>
      <c r="H16" s="13">
        <f t="shared" si="0"/>
        <v>1.169678740812768</v>
      </c>
    </row>
    <row r="17" spans="1:8" s="15" customFormat="1" ht="15">
      <c r="A17" s="11">
        <v>380893</v>
      </c>
      <c r="B17" s="11" t="s">
        <v>17</v>
      </c>
      <c r="C17" s="12">
        <v>6077.313</v>
      </c>
      <c r="D17" s="12">
        <v>6622.306</v>
      </c>
      <c r="E17" s="12">
        <v>6520.053</v>
      </c>
      <c r="F17" s="12">
        <v>7257.338</v>
      </c>
      <c r="G17" s="13">
        <f t="shared" si="1"/>
        <v>11.307960226703685</v>
      </c>
      <c r="H17" s="13">
        <f t="shared" si="0"/>
        <v>0.2235579841520383</v>
      </c>
    </row>
    <row r="18" spans="1:8" s="15" customFormat="1" ht="17.25" customHeight="1">
      <c r="A18" s="11" t="s">
        <v>18</v>
      </c>
      <c r="B18" s="11" t="s">
        <v>19</v>
      </c>
      <c r="C18" s="12">
        <v>37917.147</v>
      </c>
      <c r="D18" s="12">
        <v>24727.529</v>
      </c>
      <c r="E18" s="12">
        <v>27407.494</v>
      </c>
      <c r="F18" s="12">
        <v>39066.814</v>
      </c>
      <c r="G18" s="13">
        <f t="shared" si="1"/>
        <v>42.54062775677339</v>
      </c>
      <c r="H18" s="13">
        <f t="shared" si="0"/>
        <v>1.2034299883900443</v>
      </c>
    </row>
    <row r="19" spans="1:8" s="15" customFormat="1" ht="17.25" customHeight="1">
      <c r="A19" s="11">
        <v>310230</v>
      </c>
      <c r="B19" s="11" t="s">
        <v>20</v>
      </c>
      <c r="C19" s="12">
        <v>85561.925</v>
      </c>
      <c r="D19" s="12">
        <v>79567.86</v>
      </c>
      <c r="E19" s="12">
        <v>97072.336</v>
      </c>
      <c r="F19" s="12">
        <v>106571.457</v>
      </c>
      <c r="G19" s="13">
        <f t="shared" si="1"/>
        <v>9.785610804709588</v>
      </c>
      <c r="H19" s="13">
        <f t="shared" si="0"/>
        <v>3.282870398907372</v>
      </c>
    </row>
    <row r="20" spans="1:8" s="15" customFormat="1" ht="15">
      <c r="A20" s="11">
        <v>2106903090</v>
      </c>
      <c r="B20" s="11" t="s">
        <v>21</v>
      </c>
      <c r="C20" s="12">
        <v>4581.938</v>
      </c>
      <c r="D20" s="12">
        <v>1367.865</v>
      </c>
      <c r="E20" s="12">
        <v>1440.79</v>
      </c>
      <c r="F20" s="12">
        <v>1113.915</v>
      </c>
      <c r="G20" s="13">
        <f t="shared" si="1"/>
        <v>-22.687206324308196</v>
      </c>
      <c r="H20" s="13">
        <f t="shared" si="0"/>
        <v>0.034313489590359125</v>
      </c>
    </row>
    <row r="21" spans="1:8" s="15" customFormat="1" ht="15">
      <c r="A21" s="11">
        <v>31021</v>
      </c>
      <c r="B21" s="11" t="s">
        <v>22</v>
      </c>
      <c r="C21" s="12">
        <v>95472.536</v>
      </c>
      <c r="D21" s="12">
        <v>88426.821</v>
      </c>
      <c r="E21" s="12">
        <v>79207.746</v>
      </c>
      <c r="F21" s="12">
        <v>118628.342</v>
      </c>
      <c r="G21" s="13">
        <f t="shared" si="1"/>
        <v>49.768612276885136</v>
      </c>
      <c r="H21" s="13">
        <f t="shared" si="0"/>
        <v>3.654275576088447</v>
      </c>
    </row>
    <row r="22" spans="1:8" s="15" customFormat="1" ht="30">
      <c r="A22" s="11">
        <v>2004100020</v>
      </c>
      <c r="B22" s="11" t="s">
        <v>23</v>
      </c>
      <c r="C22" s="12">
        <v>1693.765</v>
      </c>
      <c r="D22" s="12">
        <v>5367.884</v>
      </c>
      <c r="E22" s="12">
        <v>20756.757</v>
      </c>
      <c r="F22" s="12">
        <v>23326.069</v>
      </c>
      <c r="G22" s="13">
        <f t="shared" si="1"/>
        <v>12.378195688276339</v>
      </c>
      <c r="H22" s="13">
        <f t="shared" si="0"/>
        <v>0.7185456931772162</v>
      </c>
    </row>
    <row r="23" spans="1:8" s="15" customFormat="1" ht="15">
      <c r="A23" s="11">
        <v>1905900090</v>
      </c>
      <c r="B23" s="11" t="s">
        <v>24</v>
      </c>
      <c r="C23" s="12">
        <v>7913.791</v>
      </c>
      <c r="D23" s="12">
        <v>8695.572</v>
      </c>
      <c r="E23" s="12">
        <v>8353.539</v>
      </c>
      <c r="F23" s="12">
        <v>8075.941</v>
      </c>
      <c r="G23" s="13">
        <f t="shared" si="1"/>
        <v>-3.323118501032929</v>
      </c>
      <c r="H23" s="13">
        <f t="shared" si="0"/>
        <v>0.24877456308233076</v>
      </c>
    </row>
    <row r="24" spans="1:8" s="15" customFormat="1" ht="28.5" customHeight="1">
      <c r="A24" s="11">
        <v>2106909990</v>
      </c>
      <c r="B24" s="11" t="s">
        <v>25</v>
      </c>
      <c r="C24" s="12">
        <v>4820.12</v>
      </c>
      <c r="D24" s="12">
        <v>5072.535</v>
      </c>
      <c r="E24" s="12">
        <v>6384.457</v>
      </c>
      <c r="F24" s="12">
        <v>5611.527</v>
      </c>
      <c r="G24" s="13">
        <f t="shared" si="1"/>
        <v>-12.106432857171722</v>
      </c>
      <c r="H24" s="13">
        <f t="shared" si="0"/>
        <v>0.1728597543802886</v>
      </c>
    </row>
    <row r="25" spans="1:8" s="22" customFormat="1" ht="15" customHeight="1">
      <c r="A25" s="18"/>
      <c r="B25" s="19" t="s">
        <v>26</v>
      </c>
      <c r="C25" s="20">
        <v>1189720.2879999997</v>
      </c>
      <c r="D25" s="20">
        <v>1139749.6329999994</v>
      </c>
      <c r="E25" s="20">
        <v>1162684.7939999998</v>
      </c>
      <c r="F25" s="20">
        <v>1250016.6779999998</v>
      </c>
      <c r="G25" s="13">
        <f t="shared" si="1"/>
        <v>7.511226125143611</v>
      </c>
      <c r="H25" s="21">
        <f t="shared" si="0"/>
        <v>38.50602089775997</v>
      </c>
    </row>
    <row r="26" spans="1:8" ht="15">
      <c r="A26" s="23"/>
      <c r="B26" s="23" t="s">
        <v>27</v>
      </c>
      <c r="C26" s="24">
        <f>SUM(C8:C25)</f>
        <v>2798279.428</v>
      </c>
      <c r="D26" s="24">
        <f>SUM(D8:D25)</f>
        <v>2860539.556</v>
      </c>
      <c r="E26" s="24">
        <f>SUM(E8:E25)</f>
        <v>2938054.999</v>
      </c>
      <c r="F26" s="24">
        <f>SUM(F8:F25)</f>
        <v>3246288.889</v>
      </c>
      <c r="G26" s="25">
        <f t="shared" si="1"/>
        <v>10.491086453620202</v>
      </c>
      <c r="H26" s="25">
        <f t="shared" si="0"/>
        <v>100</v>
      </c>
    </row>
    <row r="27" spans="1:6" ht="15">
      <c r="A27" s="26" t="s">
        <v>28</v>
      </c>
      <c r="C27" s="27"/>
      <c r="D27" s="27"/>
      <c r="E27" s="27"/>
      <c r="F27" s="27"/>
    </row>
    <row r="28" spans="3:6" ht="15">
      <c r="C28" s="27"/>
      <c r="D28" s="27"/>
      <c r="E28" s="27"/>
      <c r="F28" s="27"/>
    </row>
    <row r="30" spans="3:6" ht="15">
      <c r="C30" s="12"/>
      <c r="D30" s="12"/>
      <c r="E30" s="12"/>
      <c r="F30" s="12"/>
    </row>
    <row r="31" spans="3:6" ht="15">
      <c r="C31" s="27"/>
      <c r="D31" s="27"/>
      <c r="E31" s="27"/>
      <c r="F31" s="27"/>
    </row>
  </sheetData>
  <sheetProtection/>
  <mergeCells count="11">
    <mergeCell ref="H6:H7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</mergeCells>
  <printOptions/>
  <pageMargins left="0.47" right="0.38" top="1.8" bottom="1" header="0" footer="0"/>
  <pageSetup horizontalDpi="360" verticalDpi="36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2017-05-12T13:54:45Z</dcterms:created>
  <dcterms:modified xsi:type="dcterms:W3CDTF">2017-05-12T13:54:45Z</dcterms:modified>
  <cp:category/>
  <cp:version/>
  <cp:contentType/>
  <cp:contentStatus/>
</cp:coreProperties>
</file>