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4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 localSheetId="0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 localSheetId="0">#REF!</definedName>
    <definedName name="PRODUC">#REF!</definedName>
    <definedName name="set">#REF!</definedName>
    <definedName name="v">'[1]Cta92-98'!#REF!</definedName>
    <definedName name="VA" localSheetId="0">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<sst xmlns="http://schemas.openxmlformats.org/spreadsheetml/2006/main" count="42" uniqueCount="40">
  <si>
    <t>Cuadro 49</t>
  </si>
  <si>
    <t>Costa Rica.  Comercio exterior de cobertura agropecuaria con México, según partida arancelaria, 2013-2016.</t>
  </si>
  <si>
    <t>(miles de US$)</t>
  </si>
  <si>
    <t>Partida</t>
  </si>
  <si>
    <t>Producto</t>
  </si>
  <si>
    <t>Variación % 2016/15</t>
  </si>
  <si>
    <t>Participación 2016 %</t>
  </si>
  <si>
    <t>EXPORTACIONES</t>
  </si>
  <si>
    <t>1511100090</t>
  </si>
  <si>
    <t>Los demás aceites en bruto</t>
  </si>
  <si>
    <t>1513210010</t>
  </si>
  <si>
    <t>Aceite crudo de coquito</t>
  </si>
  <si>
    <t>2106903019</t>
  </si>
  <si>
    <t>Los demás jarabes y concentrados para la preparación de bebidas gaseadas</t>
  </si>
  <si>
    <t>2106903090</t>
  </si>
  <si>
    <t>Las demás preparaciones alimenticias</t>
  </si>
  <si>
    <t>1511901090</t>
  </si>
  <si>
    <t>Los demás estearina de palma</t>
  </si>
  <si>
    <t>1513290010</t>
  </si>
  <si>
    <t>Aceite refinado de coquito</t>
  </si>
  <si>
    <t>1704900090</t>
  </si>
  <si>
    <t>Otros caramelos, confites y pastillas</t>
  </si>
  <si>
    <t>Otros</t>
  </si>
  <si>
    <t xml:space="preserve">Total </t>
  </si>
  <si>
    <t>IMPORTACIONES</t>
  </si>
  <si>
    <t>2106909990</t>
  </si>
  <si>
    <t>Otras preparaciones alimenticias</t>
  </si>
  <si>
    <t>1904109090</t>
  </si>
  <si>
    <t>Los demás productos basados en cereales por metodo de inflado</t>
  </si>
  <si>
    <t>1604149010</t>
  </si>
  <si>
    <t>Atún en conserva</t>
  </si>
  <si>
    <t>1901101900</t>
  </si>
  <si>
    <t>Las demás preparaciones de productos</t>
  </si>
  <si>
    <t>2309100010</t>
  </si>
  <si>
    <t>Alimentos preparados para perros</t>
  </si>
  <si>
    <t>2309909010</t>
  </si>
  <si>
    <t>Alimentos completos y alimentos complementario</t>
  </si>
  <si>
    <t>1901101100</t>
  </si>
  <si>
    <t>Para la alimentación de lactantes</t>
  </si>
  <si>
    <t>Fuente:  Sepsa, con información del BCCR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</si>
</sst>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_)"/>
    <numFmt numFmtId="166" formatCode="_-* #,##0\ &quot;Pts&quot;_-;\-* #,##0\ &quot;Pts&quot;_-;_-* &quot;-&quot;\ &quot;Pts&quot;_-;_-@_-"/>
    <numFmt numFmtId="167" formatCode="0.0%"/>
    <numFmt numFmtId="168" formatCode="#,###.0"/>
    <numFmt numFmtId="169" formatCode="0.0"/>
    <numFmt numFmtId="170" formatCode="#,##0.0"/>
    <numFmt numFmtId="171" formatCode="_-* #,##0.00\ [$€]_-;\-* #,##0.00\ [$€]_-;_-* &quot;-&quot;??\ [$€]_-;_-@_-"/>
    <numFmt numFmtId="172" formatCode="_-* #,##0.00\ _$_-;\-* #,##0.00\ _$_-;_-* &quot;-&quot;??\ _$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8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1" fontId="21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5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61" applyFont="1" applyAlignment="1">
      <alignment horizontal="center"/>
      <protection/>
    </xf>
    <xf numFmtId="0" fontId="20" fillId="0" borderId="0" xfId="64" applyFont="1">
      <alignment/>
      <protection/>
    </xf>
    <xf numFmtId="3" fontId="20" fillId="0" borderId="0" xfId="64" applyNumberFormat="1" applyFont="1">
      <alignment/>
      <protection/>
    </xf>
    <xf numFmtId="49" fontId="27" fillId="33" borderId="0" xfId="62" applyNumberFormat="1" applyFont="1" applyFill="1" applyBorder="1" applyAlignment="1">
      <alignment horizontal="center" vertical="center"/>
      <protection/>
    </xf>
    <xf numFmtId="0" fontId="27" fillId="33" borderId="0" xfId="62" applyFont="1" applyFill="1" applyBorder="1" applyAlignment="1">
      <alignment horizontal="center" vertical="center"/>
      <protection/>
    </xf>
    <xf numFmtId="164" fontId="27" fillId="33" borderId="0" xfId="62" applyNumberFormat="1" applyFont="1" applyFill="1" applyBorder="1" applyAlignment="1">
      <alignment horizontal="right" vertical="center" wrapText="1"/>
      <protection/>
    </xf>
    <xf numFmtId="164" fontId="27" fillId="33" borderId="0" xfId="62" applyNumberFormat="1" applyFont="1" applyFill="1" applyBorder="1" applyAlignment="1">
      <alignment horizontal="center" vertical="center" wrapText="1"/>
      <protection/>
    </xf>
    <xf numFmtId="164" fontId="27" fillId="33" borderId="0" xfId="63" applyNumberFormat="1" applyFont="1" applyFill="1" applyBorder="1" applyAlignment="1">
      <alignment horizontal="center" vertical="center" wrapText="1"/>
      <protection/>
    </xf>
    <xf numFmtId="0" fontId="20" fillId="0" borderId="0" xfId="61" applyFont="1" applyFill="1">
      <alignment/>
      <protection/>
    </xf>
    <xf numFmtId="165" fontId="20" fillId="0" borderId="0" xfId="52" applyNumberFormat="1" applyFont="1" applyFill="1">
      <alignment/>
      <protection/>
    </xf>
    <xf numFmtId="165" fontId="19" fillId="0" borderId="0" xfId="60" applyNumberFormat="1" applyFont="1" applyFill="1" applyAlignment="1">
      <alignment horizontal="left"/>
      <protection/>
    </xf>
    <xf numFmtId="165" fontId="20" fillId="0" borderId="0" xfId="60" applyNumberFormat="1" applyFont="1" applyAlignment="1">
      <alignment horizontal="left"/>
      <protection/>
    </xf>
    <xf numFmtId="3" fontId="20" fillId="0" borderId="0" xfId="60" applyNumberFormat="1" applyFont="1">
      <alignment/>
      <protection/>
    </xf>
    <xf numFmtId="167" fontId="20" fillId="0" borderId="0" xfId="66" applyNumberFormat="1" applyFont="1" applyAlignment="1">
      <alignment/>
    </xf>
    <xf numFmtId="165" fontId="20" fillId="0" borderId="0" xfId="60" applyFont="1" applyFill="1" applyAlignment="1">
      <alignment horizontal="left" vertical="top" wrapText="1" indent="1"/>
      <protection/>
    </xf>
    <xf numFmtId="165" fontId="20" fillId="0" borderId="0" xfId="60" applyFont="1" applyFill="1" applyAlignment="1">
      <alignment vertical="top" wrapText="1"/>
      <protection/>
    </xf>
    <xf numFmtId="3" fontId="20" fillId="0" borderId="0" xfId="60" applyNumberFormat="1" applyFont="1" applyAlignment="1">
      <alignment vertical="top" wrapText="1"/>
      <protection/>
    </xf>
    <xf numFmtId="168" fontId="20" fillId="0" borderId="0" xfId="61" applyNumberFormat="1" applyFont="1" applyAlignment="1">
      <alignment horizontal="right" vertical="top" wrapText="1"/>
      <protection/>
    </xf>
    <xf numFmtId="169" fontId="20" fillId="0" borderId="0" xfId="61" applyNumberFormat="1" applyFont="1" applyAlignment="1">
      <alignment horizontal="right" vertical="top" wrapText="1"/>
      <protection/>
    </xf>
    <xf numFmtId="165" fontId="20" fillId="0" borderId="0" xfId="60" applyNumberFormat="1" applyFont="1" applyFill="1" applyAlignment="1">
      <alignment horizontal="left" vertical="top" wrapText="1"/>
      <protection/>
    </xf>
    <xf numFmtId="165" fontId="20" fillId="0" borderId="0" xfId="60" applyNumberFormat="1" applyFont="1" applyAlignment="1">
      <alignment horizontal="left" vertical="top" wrapText="1"/>
      <protection/>
    </xf>
    <xf numFmtId="165" fontId="19" fillId="34" borderId="0" xfId="60" applyNumberFormat="1" applyFont="1" applyFill="1" applyAlignment="1">
      <alignment horizontal="left"/>
      <protection/>
    </xf>
    <xf numFmtId="3" fontId="19" fillId="34" borderId="0" xfId="61" applyNumberFormat="1" applyFont="1" applyFill="1" applyAlignment="1">
      <alignment horizontal="left"/>
      <protection/>
    </xf>
    <xf numFmtId="3" fontId="19" fillId="34" borderId="0" xfId="60" applyNumberFormat="1" applyFont="1" applyFill="1">
      <alignment/>
      <protection/>
    </xf>
    <xf numFmtId="170" fontId="19" fillId="34" borderId="0" xfId="60" applyNumberFormat="1" applyFont="1" applyFill="1">
      <alignment/>
      <protection/>
    </xf>
    <xf numFmtId="165" fontId="19" fillId="0" borderId="0" xfId="52" applyNumberFormat="1" applyFont="1" applyFill="1">
      <alignment/>
      <protection/>
    </xf>
    <xf numFmtId="165" fontId="20" fillId="0" borderId="0" xfId="60" applyNumberFormat="1" applyFont="1" applyFill="1" applyAlignment="1">
      <alignment horizontal="left"/>
      <protection/>
    </xf>
    <xf numFmtId="0" fontId="19" fillId="0" borderId="0" xfId="64" applyFont="1">
      <alignment/>
      <protection/>
    </xf>
    <xf numFmtId="3" fontId="0" fillId="0" borderId="0" xfId="60" applyNumberFormat="1" applyFont="1" applyAlignment="1">
      <alignment vertical="top" wrapText="1"/>
      <protection/>
    </xf>
    <xf numFmtId="165" fontId="20" fillId="0" borderId="0" xfId="60" applyNumberFormat="1" applyFont="1" applyFill="1" applyAlignment="1">
      <alignment horizontal="left" vertical="top" wrapText="1" indent="1"/>
      <protection/>
    </xf>
    <xf numFmtId="165" fontId="19" fillId="34" borderId="0" xfId="60" applyNumberFormat="1" applyFont="1" applyFill="1" applyAlignment="1">
      <alignment horizontal="left" vertical="top" wrapText="1" indent="1"/>
      <protection/>
    </xf>
    <xf numFmtId="3" fontId="19" fillId="34" borderId="0" xfId="60" applyNumberFormat="1" applyFont="1" applyFill="1" applyAlignment="1">
      <alignment vertical="top" wrapText="1"/>
      <protection/>
    </xf>
    <xf numFmtId="170" fontId="19" fillId="34" borderId="0" xfId="60" applyNumberFormat="1" applyFont="1" applyFill="1" applyAlignment="1">
      <alignment vertical="top" wrapText="1"/>
      <protection/>
    </xf>
    <xf numFmtId="0" fontId="20" fillId="0" borderId="10" xfId="64" applyFont="1" applyBorder="1">
      <alignment/>
      <protection/>
    </xf>
    <xf numFmtId="3" fontId="20" fillId="0" borderId="10" xfId="60" applyNumberFormat="1" applyFont="1" applyBorder="1" applyAlignment="1">
      <alignment vertical="top" wrapText="1"/>
      <protection/>
    </xf>
    <xf numFmtId="171" fontId="20" fillId="0" borderId="0" xfId="45" applyNumberFormat="1" applyFont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boletin 17 cuadrosA" xfId="60"/>
    <cellStyle name="Normal_boletin14a" xfId="61"/>
    <cellStyle name="Normal_cuadros balanza 2000-2006" xfId="62"/>
    <cellStyle name="Normal_cuadros impo 1 semestre 05-06" xfId="63"/>
    <cellStyle name="Normal_Libro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showGridLines="0" tabSelected="1" zoomScalePageLayoutView="0" workbookViewId="0" topLeftCell="A1">
      <selection activeCell="B12" sqref="B12"/>
    </sheetView>
  </sheetViews>
  <sheetFormatPr defaultColWidth="11.421875" defaultRowHeight="15"/>
  <cols>
    <col min="1" max="1" width="15.57421875" style="2" customWidth="1"/>
    <col min="2" max="2" width="43.57421875" style="2" customWidth="1"/>
    <col min="3" max="6" width="13.140625" style="2" customWidth="1"/>
    <col min="7" max="7" width="14.8515625" style="2" customWidth="1"/>
    <col min="8" max="8" width="16.00390625" style="2" customWidth="1"/>
    <col min="9" max="16384" width="11.42187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/>
      <c r="D3" s="1"/>
      <c r="E3" s="1"/>
      <c r="F3" s="1"/>
      <c r="G3" s="1"/>
      <c r="H3" s="1"/>
    </row>
    <row r="4" spans="1:8" ht="15">
      <c r="A4" s="1" t="s">
        <v>2</v>
      </c>
      <c r="B4" s="1"/>
      <c r="C4" s="1"/>
      <c r="D4" s="1"/>
      <c r="E4" s="1"/>
      <c r="F4" s="1"/>
      <c r="G4" s="1"/>
      <c r="H4" s="1"/>
    </row>
    <row r="5" spans="3:6" ht="15">
      <c r="C5" s="3"/>
      <c r="D5" s="3"/>
      <c r="E5" s="3"/>
      <c r="F5" s="3"/>
    </row>
    <row r="6" spans="1:8" s="9" customFormat="1" ht="21.75" customHeight="1">
      <c r="A6" s="4" t="s">
        <v>3</v>
      </c>
      <c r="B6" s="5" t="s">
        <v>4</v>
      </c>
      <c r="C6" s="6">
        <v>2013</v>
      </c>
      <c r="D6" s="6">
        <v>2014</v>
      </c>
      <c r="E6" s="6">
        <v>2015</v>
      </c>
      <c r="F6" s="6">
        <v>2016</v>
      </c>
      <c r="G6" s="7" t="s">
        <v>5</v>
      </c>
      <c r="H6" s="8" t="s">
        <v>6</v>
      </c>
    </row>
    <row r="7" spans="1:8" s="10" customFormat="1" ht="12" customHeight="1">
      <c r="A7" s="4"/>
      <c r="B7" s="5"/>
      <c r="C7" s="6"/>
      <c r="D7" s="6"/>
      <c r="E7" s="6"/>
      <c r="F7" s="6"/>
      <c r="G7" s="7"/>
      <c r="H7" s="8"/>
    </row>
    <row r="8" spans="1:8" s="10" customFormat="1" ht="15">
      <c r="A8" s="11" t="s">
        <v>7</v>
      </c>
      <c r="B8" s="12"/>
      <c r="C8" s="13"/>
      <c r="D8" s="13"/>
      <c r="E8" s="13"/>
      <c r="F8" s="13"/>
      <c r="G8" s="14"/>
      <c r="H8" s="14"/>
    </row>
    <row r="9" spans="1:8" s="10" customFormat="1" ht="15.75" customHeight="1">
      <c r="A9" s="15" t="s">
        <v>8</v>
      </c>
      <c r="B9" s="16" t="s">
        <v>9</v>
      </c>
      <c r="C9" s="17">
        <v>99014.54546</v>
      </c>
      <c r="D9" s="17">
        <v>96001.91092000002</v>
      </c>
      <c r="E9" s="17">
        <v>76578.36185999999</v>
      </c>
      <c r="F9" s="17">
        <v>70859.21122</v>
      </c>
      <c r="G9" s="18">
        <f aca="true" t="shared" si="0" ref="G9:G17">(F9/E9-1)*100</f>
        <v>-7.4683637793868</v>
      </c>
      <c r="H9" s="19">
        <f aca="true" t="shared" si="1" ref="H9:H17">(F9/$F$17)*100</f>
        <v>49.46432678020852</v>
      </c>
    </row>
    <row r="10" spans="1:8" s="10" customFormat="1" ht="15">
      <c r="A10" s="15" t="s">
        <v>10</v>
      </c>
      <c r="B10" s="16" t="s">
        <v>11</v>
      </c>
      <c r="C10" s="17">
        <v>11152.944569999998</v>
      </c>
      <c r="D10" s="17">
        <v>18867.60849</v>
      </c>
      <c r="E10" s="17">
        <v>14435.64405</v>
      </c>
      <c r="F10" s="17">
        <v>18225.275139999998</v>
      </c>
      <c r="G10" s="18">
        <f t="shared" si="0"/>
        <v>26.251901729316995</v>
      </c>
      <c r="H10" s="19">
        <f t="shared" si="1"/>
        <v>12.722424504349014</v>
      </c>
    </row>
    <row r="11" spans="1:8" s="10" customFormat="1" ht="17.25" customHeight="1">
      <c r="A11" s="15" t="s">
        <v>12</v>
      </c>
      <c r="B11" s="16" t="s">
        <v>13</v>
      </c>
      <c r="C11" s="17">
        <v>23175.00588</v>
      </c>
      <c r="D11" s="17">
        <v>26527.60844</v>
      </c>
      <c r="E11" s="17">
        <v>25550.925270000003</v>
      </c>
      <c r="F11" s="17">
        <v>16813.465600000003</v>
      </c>
      <c r="G11" s="18">
        <f t="shared" si="0"/>
        <v>-34.19625542977449</v>
      </c>
      <c r="H11" s="19">
        <f t="shared" si="1"/>
        <v>11.7368898471658</v>
      </c>
    </row>
    <row r="12" spans="1:8" s="10" customFormat="1" ht="15.75" customHeight="1">
      <c r="A12" s="15" t="s">
        <v>14</v>
      </c>
      <c r="B12" s="16" t="s">
        <v>15</v>
      </c>
      <c r="C12" s="17">
        <v>5211.28835</v>
      </c>
      <c r="D12" s="17">
        <v>7191.18944</v>
      </c>
      <c r="E12" s="17">
        <v>8702.659270000002</v>
      </c>
      <c r="F12" s="17">
        <v>8605.017810000001</v>
      </c>
      <c r="G12" s="18">
        <f t="shared" si="0"/>
        <v>-1.12197268640164</v>
      </c>
      <c r="H12" s="19">
        <f t="shared" si="1"/>
        <v>6.006860725302812</v>
      </c>
    </row>
    <row r="13" spans="1:8" s="10" customFormat="1" ht="14.25" customHeight="1">
      <c r="A13" s="15" t="s">
        <v>16</v>
      </c>
      <c r="B13" s="16" t="s">
        <v>17</v>
      </c>
      <c r="C13" s="17">
        <v>2596.57744</v>
      </c>
      <c r="D13" s="17">
        <v>3082.30565</v>
      </c>
      <c r="E13" s="17">
        <v>2680.99144</v>
      </c>
      <c r="F13" s="17">
        <v>7790.159500000001</v>
      </c>
      <c r="G13" s="18">
        <f t="shared" si="0"/>
        <v>190.57009969416393</v>
      </c>
      <c r="H13" s="19">
        <f t="shared" si="1"/>
        <v>5.438036756880877</v>
      </c>
    </row>
    <row r="14" spans="1:8" s="10" customFormat="1" ht="15.75" customHeight="1">
      <c r="A14" s="15" t="s">
        <v>18</v>
      </c>
      <c r="B14" s="16" t="s">
        <v>19</v>
      </c>
      <c r="C14" s="17">
        <v>3692.5246899999997</v>
      </c>
      <c r="D14" s="17"/>
      <c r="E14" s="17">
        <v>479.51709999999997</v>
      </c>
      <c r="F14" s="17">
        <v>5109.149229999999</v>
      </c>
      <c r="G14" s="18">
        <f t="shared" si="0"/>
        <v>965.4780048511304</v>
      </c>
      <c r="H14" s="19">
        <f t="shared" si="1"/>
        <v>3.566517644360122</v>
      </c>
    </row>
    <row r="15" spans="1:8" s="10" customFormat="1" ht="15">
      <c r="A15" s="15" t="s">
        <v>20</v>
      </c>
      <c r="B15" s="16" t="s">
        <v>21</v>
      </c>
      <c r="C15" s="17">
        <v>1178.36643</v>
      </c>
      <c r="D15" s="17">
        <v>873.8722599999999</v>
      </c>
      <c r="E15" s="17">
        <v>829.8379400000001</v>
      </c>
      <c r="F15" s="17">
        <v>1820.3345700000002</v>
      </c>
      <c r="G15" s="18">
        <f t="shared" si="0"/>
        <v>119.36024882159519</v>
      </c>
      <c r="H15" s="19">
        <f t="shared" si="1"/>
        <v>1.2707116332446013</v>
      </c>
    </row>
    <row r="16" spans="1:8" s="10" customFormat="1" ht="15">
      <c r="A16" s="20"/>
      <c r="B16" s="21" t="s">
        <v>22</v>
      </c>
      <c r="C16" s="17">
        <v>24328.439880000078</v>
      </c>
      <c r="D16" s="17">
        <v>28433.363259999955</v>
      </c>
      <c r="E16" s="17">
        <v>25474.43822000004</v>
      </c>
      <c r="F16" s="17">
        <v>14030.547000000006</v>
      </c>
      <c r="G16" s="18">
        <f t="shared" si="0"/>
        <v>-44.92303665803868</v>
      </c>
      <c r="H16" s="19">
        <f t="shared" si="1"/>
        <v>9.794232108488247</v>
      </c>
    </row>
    <row r="17" spans="1:8" s="26" customFormat="1" ht="15">
      <c r="A17" s="22"/>
      <c r="B17" s="23" t="s">
        <v>23</v>
      </c>
      <c r="C17" s="24">
        <f>SUM(C9:C16)</f>
        <v>170349.69270000004</v>
      </c>
      <c r="D17" s="24">
        <f>SUM(D9:D16)</f>
        <v>180977.85845999996</v>
      </c>
      <c r="E17" s="24">
        <f>SUM(E9:E16)</f>
        <v>154732.37515000004</v>
      </c>
      <c r="F17" s="24">
        <f>SUM(F9:F16)</f>
        <v>143253.16007</v>
      </c>
      <c r="G17" s="25">
        <f t="shared" si="0"/>
        <v>-7.418754523009097</v>
      </c>
      <c r="H17" s="25">
        <f t="shared" si="1"/>
        <v>100</v>
      </c>
    </row>
    <row r="18" spans="1:8" s="10" customFormat="1" ht="15">
      <c r="A18" s="27"/>
      <c r="B18" s="12"/>
      <c r="C18" s="13"/>
      <c r="D18" s="13"/>
      <c r="E18" s="13"/>
      <c r="F18" s="13"/>
      <c r="G18" s="14"/>
      <c r="H18" s="14"/>
    </row>
    <row r="19" ht="15">
      <c r="A19" s="28" t="s">
        <v>24</v>
      </c>
    </row>
    <row r="20" spans="1:8" s="10" customFormat="1" ht="12.75" customHeight="1">
      <c r="A20" s="15" t="s">
        <v>25</v>
      </c>
      <c r="B20" s="16" t="s">
        <v>26</v>
      </c>
      <c r="C20" s="29">
        <v>8971.61455</v>
      </c>
      <c r="D20" s="29">
        <v>8942.79066</v>
      </c>
      <c r="E20" s="29">
        <v>10598.377320000001</v>
      </c>
      <c r="F20" s="29">
        <v>9824.16397</v>
      </c>
      <c r="G20" s="18">
        <f aca="true" t="shared" si="2" ref="G20:G28">(F20/E20-1)*100</f>
        <v>-7.305017802479985</v>
      </c>
      <c r="H20" s="19">
        <f aca="true" t="shared" si="3" ref="H20:H28">(F20/$F$28)*100</f>
        <v>6.954005604973856</v>
      </c>
    </row>
    <row r="21" spans="1:8" s="10" customFormat="1" ht="27" customHeight="1">
      <c r="A21" s="15" t="s">
        <v>27</v>
      </c>
      <c r="B21" s="16" t="s">
        <v>28</v>
      </c>
      <c r="C21" s="29">
        <v>10132.969939999999</v>
      </c>
      <c r="D21" s="29">
        <v>9921.130419999998</v>
      </c>
      <c r="E21" s="29">
        <v>9002.299070000001</v>
      </c>
      <c r="F21" s="29">
        <v>9248.94639</v>
      </c>
      <c r="G21" s="18">
        <f t="shared" si="2"/>
        <v>2.7398258831673905</v>
      </c>
      <c r="H21" s="19">
        <f t="shared" si="3"/>
        <v>6.546839530831111</v>
      </c>
    </row>
    <row r="22" spans="1:8" s="10" customFormat="1" ht="14.25" customHeight="1">
      <c r="A22" s="15" t="s">
        <v>29</v>
      </c>
      <c r="B22" s="16" t="s">
        <v>30</v>
      </c>
      <c r="C22" s="29">
        <v>440.58933</v>
      </c>
      <c r="D22" s="29">
        <v>2815.0640800000006</v>
      </c>
      <c r="E22" s="29">
        <v>6882.9247</v>
      </c>
      <c r="F22" s="29">
        <v>7808.73043</v>
      </c>
      <c r="G22" s="18">
        <f t="shared" si="2"/>
        <v>13.450760691890174</v>
      </c>
      <c r="H22" s="19">
        <f t="shared" si="3"/>
        <v>5.527386894576629</v>
      </c>
    </row>
    <row r="23" spans="1:8" s="10" customFormat="1" ht="14.25" customHeight="1">
      <c r="A23" s="15" t="s">
        <v>31</v>
      </c>
      <c r="B23" s="16" t="s">
        <v>32</v>
      </c>
      <c r="C23" s="29">
        <v>7171.301060000001</v>
      </c>
      <c r="D23" s="29">
        <v>7760.31614</v>
      </c>
      <c r="E23" s="29">
        <v>7270.692950000001</v>
      </c>
      <c r="F23" s="29">
        <v>6539.565970000001</v>
      </c>
      <c r="G23" s="18">
        <f t="shared" si="2"/>
        <v>-10.055808779546938</v>
      </c>
      <c r="H23" s="19">
        <f t="shared" si="3"/>
        <v>4.629012560086199</v>
      </c>
    </row>
    <row r="24" spans="1:8" s="10" customFormat="1" ht="16.5" customHeight="1">
      <c r="A24" s="15" t="s">
        <v>33</v>
      </c>
      <c r="B24" s="16" t="s">
        <v>34</v>
      </c>
      <c r="C24" s="29">
        <v>4792.501829999999</v>
      </c>
      <c r="D24" s="29">
        <v>5560.6799900000005</v>
      </c>
      <c r="E24" s="29">
        <v>5845.98667</v>
      </c>
      <c r="F24" s="29">
        <v>5957.63495</v>
      </c>
      <c r="G24" s="18">
        <f t="shared" si="2"/>
        <v>1.9098278238119715</v>
      </c>
      <c r="H24" s="19">
        <f t="shared" si="3"/>
        <v>4.217094397162035</v>
      </c>
    </row>
    <row r="25" spans="1:8" s="10" customFormat="1" ht="32.25" customHeight="1">
      <c r="A25" s="15" t="s">
        <v>35</v>
      </c>
      <c r="B25" s="16" t="s">
        <v>36</v>
      </c>
      <c r="C25" s="29">
        <v>4627.69158</v>
      </c>
      <c r="D25" s="29">
        <v>6704.44649</v>
      </c>
      <c r="E25" s="29">
        <v>5925.60524</v>
      </c>
      <c r="F25" s="29">
        <v>5612.94259</v>
      </c>
      <c r="G25" s="18">
        <f t="shared" si="2"/>
        <v>-5.276467758760117</v>
      </c>
      <c r="H25" s="19">
        <f t="shared" si="3"/>
        <v>3.9731049227648905</v>
      </c>
    </row>
    <row r="26" spans="1:8" s="10" customFormat="1" ht="18.75" customHeight="1">
      <c r="A26" s="15" t="s">
        <v>37</v>
      </c>
      <c r="B26" s="16" t="s">
        <v>38</v>
      </c>
      <c r="C26" s="29">
        <v>4815.12701</v>
      </c>
      <c r="D26" s="29">
        <v>5530.1209499999995</v>
      </c>
      <c r="E26" s="29">
        <v>4931.62333</v>
      </c>
      <c r="F26" s="29">
        <v>4619.769310000001</v>
      </c>
      <c r="G26" s="18">
        <f t="shared" si="2"/>
        <v>-6.323557156178827</v>
      </c>
      <c r="H26" s="19">
        <f t="shared" si="3"/>
        <v>3.2700901342372655</v>
      </c>
    </row>
    <row r="27" spans="1:8" s="10" customFormat="1" ht="16.5" customHeight="1">
      <c r="A27" s="30"/>
      <c r="B27" s="21" t="s">
        <v>22</v>
      </c>
      <c r="C27" s="17">
        <v>102094.91869999998</v>
      </c>
      <c r="D27" s="17">
        <v>101179.41528</v>
      </c>
      <c r="E27" s="17">
        <v>94623.0571799998</v>
      </c>
      <c r="F27" s="17">
        <v>91661.70125999984</v>
      </c>
      <c r="G27" s="18">
        <f t="shared" si="2"/>
        <v>-3.12963458194615</v>
      </c>
      <c r="H27" s="19">
        <f t="shared" si="3"/>
        <v>64.88246595536802</v>
      </c>
    </row>
    <row r="28" spans="1:8" s="26" customFormat="1" ht="14.25" customHeight="1">
      <c r="A28" s="31"/>
      <c r="B28" s="23" t="s">
        <v>23</v>
      </c>
      <c r="C28" s="32">
        <f>SUM(C20:C27)</f>
        <v>143046.71399999998</v>
      </c>
      <c r="D28" s="32">
        <f>SUM(D20:D27)</f>
        <v>148413.96401</v>
      </c>
      <c r="E28" s="32">
        <f>SUM(E20:E27)</f>
        <v>145080.5664599998</v>
      </c>
      <c r="F28" s="32">
        <f>SUM(F20:F27)</f>
        <v>141273.45486999984</v>
      </c>
      <c r="G28" s="33">
        <f t="shared" si="2"/>
        <v>-2.6241361492406523</v>
      </c>
      <c r="H28" s="33">
        <f t="shared" si="3"/>
        <v>100</v>
      </c>
    </row>
    <row r="29" spans="1:8" ht="15">
      <c r="A29" s="34"/>
      <c r="B29" s="34"/>
      <c r="C29" s="35"/>
      <c r="D29" s="35"/>
      <c r="E29" s="35"/>
      <c r="F29" s="35"/>
      <c r="G29" s="34"/>
      <c r="H29" s="34"/>
    </row>
    <row r="30" ht="15">
      <c r="A30" s="36" t="s">
        <v>39</v>
      </c>
    </row>
    <row r="31" spans="3:6" ht="15">
      <c r="C31" s="3"/>
      <c r="D31" s="3"/>
      <c r="E31" s="3"/>
      <c r="F31" s="3"/>
    </row>
  </sheetData>
  <sheetProtection/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rintOptions/>
  <pageMargins left="0.7480314960629921" right="0.7480314960629921" top="0.984251968503937" bottom="0.984251968503937" header="0" footer="0"/>
  <pageSetup horizontalDpi="360" verticalDpi="36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2017-05-12T13:54:53Z</dcterms:created>
  <dcterms:modified xsi:type="dcterms:W3CDTF">2017-05-12T13:54:53Z</dcterms:modified>
  <cp:category/>
  <cp:version/>
  <cp:contentType/>
  <cp:contentStatus/>
</cp:coreProperties>
</file>