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2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<sst xmlns="http://schemas.openxmlformats.org/spreadsheetml/2006/main" count="29" uniqueCount="23">
  <si>
    <t>Cuadro 52</t>
  </si>
  <si>
    <t>Costa Rica.  Comercio exterior de cobertura agropecuaria con Chile, según sector, 2013-2016.</t>
  </si>
  <si>
    <t>(miles de US$)</t>
  </si>
  <si>
    <t>Sector</t>
  </si>
  <si>
    <t>Variación % 2016/15</t>
  </si>
  <si>
    <t>EXPORTACIONES</t>
  </si>
  <si>
    <t>Agrícola 1/</t>
  </si>
  <si>
    <t>Pecuario 2/</t>
  </si>
  <si>
    <t>Pesca 3/</t>
  </si>
  <si>
    <t>Industria alimentaria 4/</t>
  </si>
  <si>
    <t>Industria agromanufacturera 5/</t>
  </si>
  <si>
    <t>Industria química, maquinaria y equipos 6/</t>
  </si>
  <si>
    <t xml:space="preserve">Total </t>
  </si>
  <si>
    <t>IMPORTACIONES</t>
  </si>
  <si>
    <t>Total</t>
  </si>
  <si>
    <t>BALANZA</t>
  </si>
  <si>
    <t>1/ Productos incluidos en los capítulos del 06 al 14 del Sistema Arancelario Centroamericano - SAC</t>
  </si>
  <si>
    <t>2/ Productos incluidos en los capítulos del 01 al 02 y del 04 al 05, del Sistema Arancelario Centroamericano - SAC</t>
  </si>
  <si>
    <t>3/ Productos incluidos en el capítulo 03 del Sistema Arancelario Centroamericano - SAC</t>
  </si>
  <si>
    <t>4/ Productos incluidos en los capítulos del 15 al 24 del Sistema Arancelario Centroamericano - SAC</t>
  </si>
  <si>
    <t xml:space="preserve">5/ Productos incluidos en los capítulos 41, 44,  50 y 52 del Sistema Arancelario Centroamericano - SAC </t>
  </si>
  <si>
    <t>6/ Productos incluidos en los capítulos 31, 38, 82 y 84  del Sistema Arancelario Centroamericano - SAC</t>
  </si>
  <si>
    <t>Fuente:  Sepsa, con información del BCCR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</si>
</sst>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%"/>
    <numFmt numFmtId="166" formatCode="0.0_)"/>
    <numFmt numFmtId="167" formatCode="#,##0.0"/>
    <numFmt numFmtId="168" formatCode="_-* #,##0.00\ _P_t_s_-;\-* #,##0.00\ _P_t_s_-;_-* &quot;-&quot;??\ _P_t_s_-;_-@_-"/>
    <numFmt numFmtId="169" formatCode="_-* #,##0\ _P_t_s_-;\-* #,##0\ _P_t_s_-;_-* &quot;-&quot;??\ _P_t_s_-;_-@_-"/>
    <numFmt numFmtId="170" formatCode="_-* #,##0.00\ [$€]_-;\-* #,##0.00\ [$€]_-;_-* &quot;-&quot;??\ [$€]_-;_-@_-"/>
    <numFmt numFmtId="171" formatCode="_-* #,##0.00\ _$_-;\-* #,##0.00\ _$_-;_-* &quot;-&quot;??\ _$_-;_-@_-"/>
    <numFmt numFmtId="172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0" fontId="21" fillId="0" borderId="0" applyFont="0" applyFill="0" applyBorder="0" applyAlignment="0" applyProtection="0"/>
    <xf numFmtId="0" fontId="31" fillId="30" borderId="0" applyNumberFormat="0" applyBorder="0" applyAlignment="0" applyProtection="0"/>
    <xf numFmtId="168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72" fontId="21" fillId="0" borderId="0">
      <alignment/>
      <protection/>
    </xf>
    <xf numFmtId="166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Alignment="1">
      <alignment horizontal="center" wrapText="1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0" fontId="19" fillId="0" borderId="0" xfId="61" applyFont="1">
      <alignment/>
      <protection/>
    </xf>
    <xf numFmtId="2" fontId="20" fillId="0" borderId="0" xfId="61" applyNumberFormat="1" applyFont="1">
      <alignment/>
      <protection/>
    </xf>
    <xf numFmtId="165" fontId="20" fillId="0" borderId="0" xfId="64" applyNumberFormat="1" applyFont="1" applyAlignment="1">
      <alignment/>
    </xf>
    <xf numFmtId="166" fontId="20" fillId="0" borderId="0" xfId="60" applyFont="1" applyAlignment="1">
      <alignment horizontal="left" indent="1"/>
      <protection/>
    </xf>
    <xf numFmtId="167" fontId="20" fillId="0" borderId="0" xfId="60" applyNumberFormat="1" applyFont="1">
      <alignment/>
      <protection/>
    </xf>
    <xf numFmtId="167" fontId="20" fillId="0" borderId="0" xfId="62" applyNumberFormat="1" applyFont="1">
      <alignment/>
      <protection/>
    </xf>
    <xf numFmtId="167" fontId="20" fillId="0" borderId="0" xfId="61" applyNumberFormat="1" applyFont="1" applyAlignment="1">
      <alignment horizontal="right"/>
      <protection/>
    </xf>
    <xf numFmtId="0" fontId="19" fillId="34" borderId="0" xfId="61" applyFont="1" applyFill="1" applyBorder="1">
      <alignment/>
      <protection/>
    </xf>
    <xf numFmtId="167" fontId="19" fillId="34" borderId="0" xfId="61" applyNumberFormat="1" applyFont="1" applyFill="1" applyBorder="1" applyAlignment="1">
      <alignment horizontal="right"/>
      <protection/>
    </xf>
    <xf numFmtId="169" fontId="20" fillId="0" borderId="0" xfId="47" applyNumberFormat="1" applyFont="1" applyAlignment="1">
      <alignment/>
    </xf>
    <xf numFmtId="167" fontId="34" fillId="0" borderId="0" xfId="61" applyNumberFormat="1" applyFont="1" applyAlignment="1">
      <alignment horizontal="right"/>
      <protection/>
    </xf>
    <xf numFmtId="0" fontId="19" fillId="0" borderId="0" xfId="61" applyFont="1" applyFill="1" applyBorder="1">
      <alignment/>
      <protection/>
    </xf>
    <xf numFmtId="3" fontId="19" fillId="0" borderId="0" xfId="61" applyNumberFormat="1" applyFont="1" applyFill="1" applyBorder="1" applyAlignment="1">
      <alignment horizontal="right"/>
      <protection/>
    </xf>
    <xf numFmtId="165" fontId="19" fillId="0" borderId="0" xfId="64" applyNumberFormat="1" applyFont="1" applyFill="1" applyBorder="1" applyAlignment="1">
      <alignment horizontal="right"/>
    </xf>
    <xf numFmtId="0" fontId="20" fillId="0" borderId="0" xfId="61" applyFont="1" applyFill="1">
      <alignment/>
      <protection/>
    </xf>
    <xf numFmtId="166" fontId="20" fillId="0" borderId="0" xfId="61" applyNumberFormat="1" applyFont="1" applyAlignment="1">
      <alignment horizontal="left" indent="1"/>
      <protection/>
    </xf>
    <xf numFmtId="167" fontId="20" fillId="0" borderId="0" xfId="61" applyNumberFormat="1" applyFont="1">
      <alignment/>
      <protection/>
    </xf>
    <xf numFmtId="166" fontId="20" fillId="0" borderId="0" xfId="61" applyNumberFormat="1" applyFont="1">
      <alignment/>
      <protection/>
    </xf>
    <xf numFmtId="0" fontId="19" fillId="34" borderId="10" xfId="61" applyFont="1" applyFill="1" applyBorder="1">
      <alignment/>
      <protection/>
    </xf>
    <xf numFmtId="167" fontId="19" fillId="34" borderId="10" xfId="61" applyNumberFormat="1" applyFont="1" applyFill="1" applyBorder="1" applyAlignment="1">
      <alignment horizontal="right"/>
      <protection/>
    </xf>
    <xf numFmtId="165" fontId="19" fillId="34" borderId="10" xfId="64" applyNumberFormat="1" applyFont="1" applyFill="1" applyBorder="1" applyAlignment="1">
      <alignment horizontal="right"/>
    </xf>
    <xf numFmtId="0" fontId="20" fillId="0" borderId="0" xfId="62" applyFont="1" applyFill="1" applyBorder="1">
      <alignment/>
      <protection/>
    </xf>
    <xf numFmtId="170" fontId="20" fillId="0" borderId="0" xfId="45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1" width="51.7109375" style="2" customWidth="1"/>
    <col min="2" max="5" width="13.28125" style="2" customWidth="1"/>
    <col min="6" max="6" width="12.421875" style="2" customWidth="1"/>
    <col min="7" max="16384" width="11.42187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spans="1:6" ht="15">
      <c r="A3" s="1" t="s">
        <v>2</v>
      </c>
      <c r="B3" s="1"/>
      <c r="C3" s="1"/>
      <c r="D3" s="1"/>
      <c r="E3" s="1"/>
      <c r="F3" s="1"/>
    </row>
    <row r="4" spans="1:6" ht="30.75" customHeight="1">
      <c r="A4" s="4" t="s">
        <v>3</v>
      </c>
      <c r="B4" s="5">
        <v>2013</v>
      </c>
      <c r="C4" s="5">
        <v>2014</v>
      </c>
      <c r="D4" s="5">
        <v>2015</v>
      </c>
      <c r="E4" s="5">
        <v>2016</v>
      </c>
      <c r="F4" s="6" t="s">
        <v>4</v>
      </c>
    </row>
    <row r="5" spans="1:6" ht="15">
      <c r="A5" s="4"/>
      <c r="B5" s="5"/>
      <c r="C5" s="5"/>
      <c r="D5" s="5"/>
      <c r="E5" s="5"/>
      <c r="F5" s="6"/>
    </row>
    <row r="6" spans="1:6" ht="15">
      <c r="A6" s="7" t="s">
        <v>5</v>
      </c>
      <c r="B6" s="8"/>
      <c r="C6" s="8"/>
      <c r="D6" s="8"/>
      <c r="E6" s="8"/>
      <c r="F6" s="9"/>
    </row>
    <row r="7" spans="1:6" ht="15">
      <c r="A7" s="10" t="s">
        <v>6</v>
      </c>
      <c r="B7" s="11">
        <v>4215.407130000001</v>
      </c>
      <c r="C7" s="11">
        <v>6129.985610000001</v>
      </c>
      <c r="D7" s="11">
        <v>4942.09841</v>
      </c>
      <c r="E7" s="11">
        <v>6995.3084199999985</v>
      </c>
      <c r="F7" s="12">
        <f>(E7/D7-1)*100</f>
        <v>41.54530807896233</v>
      </c>
    </row>
    <row r="8" spans="1:6" ht="15">
      <c r="A8" s="10" t="s">
        <v>7</v>
      </c>
      <c r="B8" s="11">
        <v>7.785</v>
      </c>
      <c r="C8" s="11">
        <v>133.7839</v>
      </c>
      <c r="D8" s="11">
        <v>40.0355</v>
      </c>
      <c r="E8" s="11">
        <v>23.92314</v>
      </c>
      <c r="F8" s="12">
        <f>(E8/D8-1)*100</f>
        <v>-40.24518240061945</v>
      </c>
    </row>
    <row r="9" spans="1:6" ht="15">
      <c r="A9" s="10" t="s">
        <v>8</v>
      </c>
      <c r="B9" s="11">
        <v>13.49966</v>
      </c>
      <c r="C9" s="11">
        <v>9</v>
      </c>
      <c r="D9" s="11">
        <v>51.825199999999995</v>
      </c>
      <c r="E9" s="11">
        <v>316.4384</v>
      </c>
      <c r="F9" s="12">
        <f>(E9/D9-1)*100</f>
        <v>510.58789932310924</v>
      </c>
    </row>
    <row r="10" spans="1:6" ht="15">
      <c r="A10" s="10" t="s">
        <v>9</v>
      </c>
      <c r="B10" s="11">
        <v>10336.984289999999</v>
      </c>
      <c r="C10" s="11">
        <v>8679.954319999999</v>
      </c>
      <c r="D10" s="11">
        <v>10848.890860000005</v>
      </c>
      <c r="E10" s="11">
        <v>11738.802209999996</v>
      </c>
      <c r="F10" s="12">
        <f>(E10/D10-1)*100</f>
        <v>8.202786455167544</v>
      </c>
    </row>
    <row r="11" spans="1:6" ht="15">
      <c r="A11" s="10" t="s">
        <v>10</v>
      </c>
      <c r="B11" s="11"/>
      <c r="C11" s="11">
        <v>32.23068</v>
      </c>
      <c r="D11" s="11"/>
      <c r="E11" s="11"/>
      <c r="F11" s="12"/>
    </row>
    <row r="12" spans="1:6" ht="15">
      <c r="A12" s="10" t="s">
        <v>11</v>
      </c>
      <c r="B12" s="11">
        <v>25.136</v>
      </c>
      <c r="C12" s="11">
        <v>66.13705999999999</v>
      </c>
      <c r="D12" s="11"/>
      <c r="E12" s="11">
        <v>15.206</v>
      </c>
      <c r="F12" s="12"/>
    </row>
    <row r="13" spans="2:6" ht="6" customHeight="1">
      <c r="B13" s="13"/>
      <c r="C13" s="13"/>
      <c r="D13" s="13"/>
      <c r="E13" s="13"/>
      <c r="F13" s="12"/>
    </row>
    <row r="14" spans="1:6" ht="15">
      <c r="A14" s="14" t="s">
        <v>12</v>
      </c>
      <c r="B14" s="15">
        <f>SUM(B7:B13)</f>
        <v>14598.812080000002</v>
      </c>
      <c r="C14" s="15">
        <f>SUM(C7:C13)</f>
        <v>15051.091569999999</v>
      </c>
      <c r="D14" s="15">
        <f>SUM(D7:D13)</f>
        <v>15882.849970000005</v>
      </c>
      <c r="E14" s="15">
        <f>SUM(E7:E13)</f>
        <v>19089.678169999992</v>
      </c>
      <c r="F14" s="15">
        <f>(E14/D14-1)*100</f>
        <v>20.190508668514397</v>
      </c>
    </row>
    <row r="15" spans="2:6" ht="15">
      <c r="B15" s="16"/>
      <c r="C15" s="16"/>
      <c r="D15" s="16"/>
      <c r="E15" s="16"/>
      <c r="F15" s="12"/>
    </row>
    <row r="16" spans="1:6" ht="15">
      <c r="A16" s="7" t="s">
        <v>13</v>
      </c>
      <c r="F16" s="12"/>
    </row>
    <row r="17" spans="1:6" ht="15">
      <c r="A17" s="10" t="s">
        <v>6</v>
      </c>
      <c r="B17" s="11">
        <v>23070.87033000002</v>
      </c>
      <c r="C17" s="11">
        <v>23346.099680000014</v>
      </c>
      <c r="D17" s="11">
        <v>24730.15275000001</v>
      </c>
      <c r="E17" s="11">
        <v>34273.136300000006</v>
      </c>
      <c r="F17" s="12">
        <f aca="true" t="shared" si="0" ref="F17:F22">(E17/D17-1)*100</f>
        <v>38.588453724775285</v>
      </c>
    </row>
    <row r="18" spans="1:6" ht="15">
      <c r="A18" s="10" t="s">
        <v>7</v>
      </c>
      <c r="B18" s="11">
        <v>11856.101510000002</v>
      </c>
      <c r="C18" s="11">
        <v>13572.505799999999</v>
      </c>
      <c r="D18" s="11">
        <v>23328.339030000014</v>
      </c>
      <c r="E18" s="11">
        <v>28059.637659999997</v>
      </c>
      <c r="F18" s="12">
        <f t="shared" si="0"/>
        <v>20.281335177423387</v>
      </c>
    </row>
    <row r="19" spans="1:6" ht="15">
      <c r="A19" s="10" t="s">
        <v>8</v>
      </c>
      <c r="B19" s="11">
        <v>4357.3971200000005</v>
      </c>
      <c r="C19" s="11">
        <v>4759.695999999999</v>
      </c>
      <c r="D19" s="11">
        <v>4688.080899999999</v>
      </c>
      <c r="E19" s="11">
        <v>5280.503469999999</v>
      </c>
      <c r="F19" s="12">
        <f t="shared" si="0"/>
        <v>12.63678214256072</v>
      </c>
    </row>
    <row r="20" spans="1:6" ht="15">
      <c r="A20" s="10" t="s">
        <v>9</v>
      </c>
      <c r="B20" s="11">
        <v>31654.919679999977</v>
      </c>
      <c r="C20" s="11">
        <v>33044.242890000016</v>
      </c>
      <c r="D20" s="11">
        <v>30371.281360000008</v>
      </c>
      <c r="E20" s="11">
        <v>29277.47366</v>
      </c>
      <c r="F20" s="12">
        <f t="shared" si="0"/>
        <v>-3.601453909812935</v>
      </c>
    </row>
    <row r="21" spans="1:6" ht="15">
      <c r="A21" s="10" t="s">
        <v>10</v>
      </c>
      <c r="B21" s="11">
        <v>451.62817000000007</v>
      </c>
      <c r="C21" s="11">
        <v>335.08549000000005</v>
      </c>
      <c r="D21" s="11">
        <v>299.21347000000003</v>
      </c>
      <c r="E21" s="11">
        <v>263.43833</v>
      </c>
      <c r="F21" s="12">
        <f t="shared" si="0"/>
        <v>-11.956393540705246</v>
      </c>
    </row>
    <row r="22" spans="1:6" ht="15">
      <c r="A22" s="10" t="s">
        <v>11</v>
      </c>
      <c r="B22" s="11">
        <v>3247.68721</v>
      </c>
      <c r="C22" s="11">
        <v>6298.820569999999</v>
      </c>
      <c r="D22" s="11">
        <v>4686.694800000001</v>
      </c>
      <c r="E22" s="11">
        <v>5726.105520000001</v>
      </c>
      <c r="F22" s="12">
        <f t="shared" si="0"/>
        <v>22.17790499180787</v>
      </c>
    </row>
    <row r="23" spans="2:6" ht="5.25" customHeight="1">
      <c r="B23" s="17"/>
      <c r="C23" s="17"/>
      <c r="D23" s="17"/>
      <c r="E23" s="17"/>
      <c r="F23" s="12"/>
    </row>
    <row r="24" spans="1:6" ht="15">
      <c r="A24" s="14" t="s">
        <v>14</v>
      </c>
      <c r="B24" s="15">
        <f>SUM(B17:B23)</f>
        <v>74638.60402</v>
      </c>
      <c r="C24" s="15">
        <f>SUM(C17:C23)</f>
        <v>81356.45043000001</v>
      </c>
      <c r="D24" s="15">
        <f>SUM(D17:D23)</f>
        <v>88103.76231000003</v>
      </c>
      <c r="E24" s="15">
        <f>SUM(E17:E23)</f>
        <v>102880.29494</v>
      </c>
      <c r="F24" s="15">
        <f>(E24/D24-1)*100</f>
        <v>16.77173850761058</v>
      </c>
    </row>
    <row r="25" spans="1:6" s="21" customFormat="1" ht="15">
      <c r="A25" s="18"/>
      <c r="B25" s="19"/>
      <c r="C25" s="19"/>
      <c r="D25" s="19"/>
      <c r="E25" s="19"/>
      <c r="F25" s="20"/>
    </row>
    <row r="26" ht="15">
      <c r="A26" s="7" t="s">
        <v>15</v>
      </c>
    </row>
    <row r="27" spans="1:6" ht="15">
      <c r="A27" s="22" t="str">
        <f aca="true" t="shared" si="1" ref="A27:A32">+A17</f>
        <v>Agrícola 1/</v>
      </c>
      <c r="B27" s="23">
        <f aca="true" t="shared" si="2" ref="B27:E32">+B7-B17</f>
        <v>-18855.46320000002</v>
      </c>
      <c r="C27" s="23">
        <f t="shared" si="2"/>
        <v>-17216.114070000014</v>
      </c>
      <c r="D27" s="23">
        <f t="shared" si="2"/>
        <v>-19788.05434000001</v>
      </c>
      <c r="E27" s="23">
        <f t="shared" si="2"/>
        <v>-27277.827880000008</v>
      </c>
      <c r="F27" s="9"/>
    </row>
    <row r="28" spans="1:6" ht="15">
      <c r="A28" s="22" t="str">
        <f t="shared" si="1"/>
        <v>Pecuario 2/</v>
      </c>
      <c r="B28" s="23">
        <f t="shared" si="2"/>
        <v>-11848.316510000002</v>
      </c>
      <c r="C28" s="23">
        <f t="shared" si="2"/>
        <v>-13438.721899999999</v>
      </c>
      <c r="D28" s="23">
        <f t="shared" si="2"/>
        <v>-23288.303530000012</v>
      </c>
      <c r="E28" s="23">
        <f t="shared" si="2"/>
        <v>-28035.714519999998</v>
      </c>
      <c r="F28" s="9"/>
    </row>
    <row r="29" spans="1:6" ht="15">
      <c r="A29" s="22" t="str">
        <f t="shared" si="1"/>
        <v>Pesca 3/</v>
      </c>
      <c r="B29" s="23">
        <f t="shared" si="2"/>
        <v>-4343.89746</v>
      </c>
      <c r="C29" s="23">
        <f t="shared" si="2"/>
        <v>-4750.695999999999</v>
      </c>
      <c r="D29" s="23">
        <f t="shared" si="2"/>
        <v>-4636.255699999999</v>
      </c>
      <c r="E29" s="23">
        <f t="shared" si="2"/>
        <v>-4964.065069999999</v>
      </c>
      <c r="F29" s="9"/>
    </row>
    <row r="30" spans="1:6" ht="15">
      <c r="A30" s="22" t="str">
        <f t="shared" si="1"/>
        <v>Industria alimentaria 4/</v>
      </c>
      <c r="B30" s="23">
        <f t="shared" si="2"/>
        <v>-21317.935389999977</v>
      </c>
      <c r="C30" s="23">
        <f t="shared" si="2"/>
        <v>-24364.28857000002</v>
      </c>
      <c r="D30" s="23">
        <f t="shared" si="2"/>
        <v>-19522.3905</v>
      </c>
      <c r="E30" s="23">
        <f t="shared" si="2"/>
        <v>-17538.67145</v>
      </c>
      <c r="F30" s="9"/>
    </row>
    <row r="31" spans="1:6" ht="15">
      <c r="A31" s="22" t="str">
        <f t="shared" si="1"/>
        <v>Industria agromanufacturera 5/</v>
      </c>
      <c r="B31" s="23">
        <f t="shared" si="2"/>
        <v>-451.62817000000007</v>
      </c>
      <c r="C31" s="23">
        <f t="shared" si="2"/>
        <v>-302.85481000000004</v>
      </c>
      <c r="D31" s="23">
        <f t="shared" si="2"/>
        <v>-299.21347000000003</v>
      </c>
      <c r="E31" s="23">
        <f t="shared" si="2"/>
        <v>-263.43833</v>
      </c>
      <c r="F31" s="9"/>
    </row>
    <row r="32" spans="1:6" ht="15">
      <c r="A32" s="22" t="str">
        <f t="shared" si="1"/>
        <v>Industria química, maquinaria y equipos 6/</v>
      </c>
      <c r="B32" s="23">
        <f t="shared" si="2"/>
        <v>-3222.55121</v>
      </c>
      <c r="C32" s="23">
        <f t="shared" si="2"/>
        <v>-6232.683509999999</v>
      </c>
      <c r="D32" s="23">
        <f t="shared" si="2"/>
        <v>-4686.694800000001</v>
      </c>
      <c r="E32" s="23">
        <f t="shared" si="2"/>
        <v>-5710.899520000001</v>
      </c>
      <c r="F32" s="9"/>
    </row>
    <row r="33" spans="1:6" ht="7.5" customHeight="1">
      <c r="A33" s="24"/>
      <c r="B33" s="23"/>
      <c r="C33" s="23"/>
      <c r="D33" s="23"/>
      <c r="E33" s="23"/>
      <c r="F33" s="9"/>
    </row>
    <row r="34" spans="1:6" ht="15">
      <c r="A34" s="25" t="str">
        <f>+A24</f>
        <v>Total</v>
      </c>
      <c r="B34" s="26">
        <f>+B14-B24</f>
        <v>-60039.791939999996</v>
      </c>
      <c r="C34" s="26">
        <f>+C14-C24</f>
        <v>-66305.35886000001</v>
      </c>
      <c r="D34" s="26">
        <f>+D14-D24</f>
        <v>-72220.91234000002</v>
      </c>
      <c r="E34" s="26">
        <f>+E14-E24</f>
        <v>-83790.61677000002</v>
      </c>
      <c r="F34" s="27"/>
    </row>
    <row r="35" ht="15">
      <c r="A35" s="2" t="s">
        <v>16</v>
      </c>
    </row>
    <row r="36" ht="15">
      <c r="A36" s="2" t="s">
        <v>17</v>
      </c>
    </row>
    <row r="37" ht="15">
      <c r="A37" s="2" t="s">
        <v>18</v>
      </c>
    </row>
    <row r="38" ht="15">
      <c r="A38" s="2" t="s">
        <v>19</v>
      </c>
    </row>
    <row r="39" s="21" customFormat="1" ht="15">
      <c r="A39" s="28" t="s">
        <v>20</v>
      </c>
    </row>
    <row r="40" s="21" customFormat="1" ht="15">
      <c r="A40" s="21" t="s">
        <v>21</v>
      </c>
    </row>
    <row r="41" ht="15">
      <c r="A41" s="29" t="s">
        <v>22</v>
      </c>
    </row>
  </sheetData>
  <sheetProtection/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56" bottom="0.69" header="0" footer="0"/>
  <pageSetup horizontalDpi="600" verticalDpi="6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2017-05-12T13:54:54Z</dcterms:created>
  <dcterms:modified xsi:type="dcterms:W3CDTF">2017-05-12T13:54:54Z</dcterms:modified>
  <cp:category/>
  <cp:version/>
  <cp:contentType/>
  <cp:contentStatus/>
</cp:coreProperties>
</file>