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cuadro54," sheetId="1" r:id="rId1"/>
  </sheets>
  <externalReferences>
    <externalReference r:id="rId4"/>
    <externalReference r:id="rId5"/>
    <externalReference r:id="rId6"/>
  </externalReferences>
  <definedNames>
    <definedName name="_">'[1]Cta92-98'!#REF!</definedName>
    <definedName name="_VA66">#REF!</definedName>
    <definedName name="_VBP66">#REF!</definedName>
    <definedName name="a45.">'[3]Resumen'!$A$1614</definedName>
    <definedName name="APORTE">'[1]Cta92-98'!#REF!</definedName>
    <definedName name="ARE">'[1]Cta92-98'!#REF!</definedName>
    <definedName name="Cafetoneladas">#REF!</definedName>
    <definedName name="Cafétoneladas">#REF!</definedName>
    <definedName name="CANTIDAD">#REF!</definedName>
    <definedName name="COMPINTER">'[1]Cta92-98'!#REF!</definedName>
    <definedName name="copia">#REF!</definedName>
    <definedName name="DIOS">'[1]Cta92-98'!#REF!</definedName>
    <definedName name="DIOSITO">'[1]Cta92-98'!#REF!</definedName>
    <definedName name="ene">#REF!</definedName>
    <definedName name="Estimaciones">#REF!</definedName>
    <definedName name="feb">#REF!</definedName>
    <definedName name="hola">#REF!</definedName>
    <definedName name="jjjj" hidden="1">{"INF13",#N/A,FALSE,"ETCN";"DIF15",#N/A,FALSE,"ETCN";"INF20",#N/A,FALSE,"ETCN"}</definedName>
    <definedName name="mar">#REF!</definedName>
    <definedName name="may">#REF!</definedName>
    <definedName name="NIVIMPVA">'[1]Cta92-98'!#REF!</definedName>
    <definedName name="NIVIMPVBP">'[1]Cta92-98'!#REF!</definedName>
    <definedName name="nov">#REF!</definedName>
    <definedName name="oct">#REF!</definedName>
    <definedName name="PARVA">'[1]Cta92-98'!#REF!</definedName>
    <definedName name="PARVA66">'[1]Cta92-98'!#REF!</definedName>
    <definedName name="PARVBP">'[1]Cta92-98'!#REF!</definedName>
    <definedName name="PARVBP66">'[1]Cta92-98'!#REF!</definedName>
    <definedName name="PAU">#REF!</definedName>
    <definedName name="PRODUC">#REF!</definedName>
    <definedName name="set">#REF!</definedName>
    <definedName name="v">'[1]Cta92-98'!#REF!</definedName>
    <definedName name="VA">#REF!</definedName>
    <definedName name="VARIACANTI">'[1]Cta92-98'!#REF!</definedName>
    <definedName name="VARIMPCI">'[1]Cta92-98'!#REF!</definedName>
    <definedName name="VARIMPVA">'[1]Cta92-98'!#REF!</definedName>
    <definedName name="VARIMPVBP">'[1]Cta92-98'!#REF!</definedName>
    <definedName name="VARVA">'[1]Cta92-98'!#REF!</definedName>
    <definedName name="VARVA66">'[1]Cta92-98'!#REF!</definedName>
    <definedName name="VARVBP">'[1]Cta92-98'!#REF!</definedName>
    <definedName name="VARVBP66">'[1]Cta92-98'!#REF!</definedName>
    <definedName name="VBP">#REF!</definedName>
    <definedName name="wrn.ESTIMACIONES." hidden="1">{"INF13",#N/A,FALSE,"ETCN";"DIF15",#N/A,FALSE,"ETCN";"INF20",#N/A,FALSE,"ETCN"}</definedName>
    <definedName name="YETTT">#REF!</definedName>
  </definedNames>
  <calcPr fullCalcOnLoad="1"/>
</workbook>
</file>

<file path=xl/sharedStrings.xml><?xml version="1.0" encoding="utf-8"?>
<sst xmlns="http://schemas.openxmlformats.org/spreadsheetml/2006/main" count="29" uniqueCount="23">
  <si>
    <t>Cuadro 54</t>
  </si>
  <si>
    <t>Costa Rica.   Comercio exterior de cobertura agropecuaria con República Dominicana, según sector, 2013-2016.</t>
  </si>
  <si>
    <t>(miles de US$)</t>
  </si>
  <si>
    <t>Sector</t>
  </si>
  <si>
    <t>Variación % 2016/15</t>
  </si>
  <si>
    <t>EXPORTACIONES</t>
  </si>
  <si>
    <t>Agrícola 1/</t>
  </si>
  <si>
    <t>Pecuario 2/</t>
  </si>
  <si>
    <t>Pesca 3/</t>
  </si>
  <si>
    <t>Industria alimentaria 4/</t>
  </si>
  <si>
    <t>Industria agromanufacturera 5/</t>
  </si>
  <si>
    <t>Industria química, maquinaria y equipos 6/</t>
  </si>
  <si>
    <t xml:space="preserve">Total </t>
  </si>
  <si>
    <t>IMPORTACIONES</t>
  </si>
  <si>
    <t>Total</t>
  </si>
  <si>
    <t>BALANZA</t>
  </si>
  <si>
    <t>1/ Productos incluidos en los capítulos del 06 al 14 del Sistema Arancelario Centroamericano - SAC</t>
  </si>
  <si>
    <t>2/ Productos incluidos en los capítulos del 01 al 02 y del 04 al 05, del Sistema Arancelario Centroamericano - SAC</t>
  </si>
  <si>
    <t>3/ Productos incluidos en el capítulo 03 del Sistema Arancelario Centroamericano - SAC</t>
  </si>
  <si>
    <t>4/ Productos incluidos en los capítulos del 15 al 24 del Sistema Arancelario Centroamericano - SAC</t>
  </si>
  <si>
    <t xml:space="preserve">5/ Productos incluidos en los capítulos 41, 44,  50 y 52 del Sistema Arancelario Centroamericano - SAC </t>
  </si>
  <si>
    <t>6/ Productos incluidos en los capítulos 31, 38, 82 y 84  del Sistema Arancelario Centroamericano - SAC</t>
  </si>
  <si>
    <t>Fuente:  Sepsa, con información del BCCR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</si>
</sst>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_)"/>
    <numFmt numFmtId="165" formatCode="0.0%"/>
    <numFmt numFmtId="166" formatCode="0.0_)"/>
    <numFmt numFmtId="167" formatCode="#,##0.0"/>
    <numFmt numFmtId="168" formatCode="_-* #,##0.00\ [$€]_-;\-* #,##0.00\ [$€]_-;_-* &quot;-&quot;??\ [$€]_-;_-@_-"/>
    <numFmt numFmtId="169" formatCode="_-* #,##0.00\ _$_-;\-* #,##0.00\ _$_-;_-* &quot;-&quot;??\ _$_-;_-@_-"/>
    <numFmt numFmtId="170" formatCode="_-* #,##0\ &quot;Pts&quot;_-;\-* #,##0\ &quot;Pts&quot;_-;_-* &quot;-&quot;\ &quot;Pts&quot;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Courier"/>
      <family val="3"/>
    </font>
    <font>
      <sz val="8"/>
      <name val="Arial"/>
      <family val="2"/>
    </font>
    <font>
      <sz val="10"/>
      <name val="MS Sans Serif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4" tint="-0.24997000396251678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168" fontId="21" fillId="0" borderId="0" applyFon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170" fontId="21" fillId="0" borderId="0">
      <alignment/>
      <protection/>
    </xf>
    <xf numFmtId="170" fontId="21" fillId="0" borderId="0">
      <alignment/>
      <protection/>
    </xf>
    <xf numFmtId="170" fontId="21" fillId="0" borderId="0">
      <alignment/>
      <protection/>
    </xf>
    <xf numFmtId="170" fontId="21" fillId="0" borderId="0">
      <alignment/>
      <protection/>
    </xf>
    <xf numFmtId="170" fontId="21" fillId="0" borderId="0">
      <alignment/>
      <protection/>
    </xf>
    <xf numFmtId="170" fontId="21" fillId="0" borderId="0">
      <alignment/>
      <protection/>
    </xf>
    <xf numFmtId="170" fontId="21" fillId="0" borderId="0">
      <alignment/>
      <protection/>
    </xf>
    <xf numFmtId="170" fontId="21" fillId="0" borderId="0">
      <alignment/>
      <protection/>
    </xf>
    <xf numFmtId="166" fontId="2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32" borderId="4" applyNumberFormat="0" applyFont="0" applyAlignment="0" applyProtection="0"/>
    <xf numFmtId="9" fontId="18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19" fillId="0" borderId="0" xfId="61" applyFont="1" applyAlignment="1">
      <alignment horizontal="center"/>
      <protection/>
    </xf>
    <xf numFmtId="0" fontId="20" fillId="0" borderId="0" xfId="61" applyFont="1">
      <alignment/>
      <protection/>
    </xf>
    <xf numFmtId="0" fontId="19" fillId="0" borderId="0" xfId="61" applyFont="1" applyAlignment="1">
      <alignment horizontal="center" wrapText="1"/>
      <protection/>
    </xf>
    <xf numFmtId="0" fontId="27" fillId="33" borderId="0" xfId="62" applyFont="1" applyFill="1" applyBorder="1" applyAlignment="1">
      <alignment horizontal="center" vertical="center"/>
      <protection/>
    </xf>
    <xf numFmtId="164" fontId="27" fillId="33" borderId="0" xfId="62" applyNumberFormat="1" applyFont="1" applyFill="1" applyBorder="1" applyAlignment="1">
      <alignment horizontal="right" vertical="center" wrapText="1"/>
      <protection/>
    </xf>
    <xf numFmtId="164" fontId="27" fillId="33" borderId="0" xfId="62" applyNumberFormat="1" applyFont="1" applyFill="1" applyBorder="1" applyAlignment="1">
      <alignment horizontal="center" vertical="center" wrapText="1"/>
      <protection/>
    </xf>
    <xf numFmtId="0" fontId="19" fillId="0" borderId="0" xfId="61" applyFont="1">
      <alignment/>
      <protection/>
    </xf>
    <xf numFmtId="165" fontId="20" fillId="0" borderId="0" xfId="64" applyNumberFormat="1" applyFont="1" applyAlignment="1">
      <alignment/>
    </xf>
    <xf numFmtId="166" fontId="20" fillId="0" borderId="0" xfId="60" applyFont="1" applyAlignment="1">
      <alignment horizontal="left" indent="1"/>
      <protection/>
    </xf>
    <xf numFmtId="167" fontId="20" fillId="0" borderId="0" xfId="60" applyNumberFormat="1" applyFont="1">
      <alignment/>
      <protection/>
    </xf>
    <xf numFmtId="167" fontId="20" fillId="0" borderId="0" xfId="62" applyNumberFormat="1" applyFont="1">
      <alignment/>
      <protection/>
    </xf>
    <xf numFmtId="167" fontId="20" fillId="0" borderId="0" xfId="61" applyNumberFormat="1" applyFont="1" applyAlignment="1">
      <alignment horizontal="right"/>
      <protection/>
    </xf>
    <xf numFmtId="0" fontId="19" fillId="34" borderId="0" xfId="61" applyFont="1" applyFill="1" applyBorder="1">
      <alignment/>
      <protection/>
    </xf>
    <xf numFmtId="167" fontId="19" fillId="34" borderId="0" xfId="61" applyNumberFormat="1" applyFont="1" applyFill="1" applyBorder="1" applyAlignment="1">
      <alignment horizontal="right"/>
      <protection/>
    </xf>
    <xf numFmtId="0" fontId="19" fillId="0" borderId="0" xfId="61" applyFont="1" applyFill="1" applyBorder="1">
      <alignment/>
      <protection/>
    </xf>
    <xf numFmtId="3" fontId="19" fillId="0" borderId="0" xfId="61" applyNumberFormat="1" applyFont="1" applyFill="1" applyBorder="1" applyAlignment="1">
      <alignment horizontal="right"/>
      <protection/>
    </xf>
    <xf numFmtId="165" fontId="19" fillId="0" borderId="0" xfId="64" applyNumberFormat="1" applyFont="1" applyFill="1" applyBorder="1" applyAlignment="1">
      <alignment horizontal="right"/>
    </xf>
    <xf numFmtId="0" fontId="20" fillId="0" borderId="0" xfId="61" applyFont="1" applyFill="1">
      <alignment/>
      <protection/>
    </xf>
    <xf numFmtId="166" fontId="20" fillId="0" borderId="0" xfId="61" applyNumberFormat="1" applyFont="1" applyAlignment="1">
      <alignment horizontal="left" indent="1"/>
      <protection/>
    </xf>
    <xf numFmtId="167" fontId="20" fillId="0" borderId="0" xfId="61" applyNumberFormat="1" applyFont="1">
      <alignment/>
      <protection/>
    </xf>
    <xf numFmtId="166" fontId="20" fillId="0" borderId="0" xfId="61" applyNumberFormat="1" applyFont="1">
      <alignment/>
      <protection/>
    </xf>
    <xf numFmtId="0" fontId="19" fillId="34" borderId="10" xfId="61" applyFont="1" applyFill="1" applyBorder="1">
      <alignment/>
      <protection/>
    </xf>
    <xf numFmtId="167" fontId="19" fillId="34" borderId="10" xfId="61" applyNumberFormat="1" applyFont="1" applyFill="1" applyBorder="1" applyAlignment="1">
      <alignment horizontal="right"/>
      <protection/>
    </xf>
    <xf numFmtId="165" fontId="19" fillId="34" borderId="10" xfId="64" applyNumberFormat="1" applyFont="1" applyFill="1" applyBorder="1" applyAlignment="1">
      <alignment horizontal="right"/>
    </xf>
    <xf numFmtId="0" fontId="20" fillId="0" borderId="0" xfId="62" applyFont="1" applyFill="1" applyBorder="1">
      <alignment/>
      <protection/>
    </xf>
    <xf numFmtId="168" fontId="20" fillId="0" borderId="0" xfId="45" applyFont="1" applyBorder="1" applyAlignment="1">
      <alignment/>
    </xf>
  </cellXfs>
  <cellStyles count="5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rmal 4" xfId="54"/>
    <cellStyle name="Normal 5" xfId="55"/>
    <cellStyle name="Normal 6" xfId="56"/>
    <cellStyle name="Normal 7" xfId="57"/>
    <cellStyle name="Normal 8" xfId="58"/>
    <cellStyle name="Normal 9" xfId="59"/>
    <cellStyle name="Normal_boletin 17 cuadrosA" xfId="60"/>
    <cellStyle name="Normal_boletin14a" xfId="61"/>
    <cellStyle name="Normal_cuadros balanza 2000-2006" xfId="62"/>
    <cellStyle name="Notas" xfId="63"/>
    <cellStyle name="Percent" xfId="64"/>
    <cellStyle name="Salida" xfId="65"/>
    <cellStyle name="Texto de advertencia" xfId="66"/>
    <cellStyle name="Texto explicativo" xfId="67"/>
    <cellStyle name="Título" xfId="68"/>
    <cellStyle name="Título 1" xfId="69"/>
    <cellStyle name="Título 2" xfId="70"/>
    <cellStyle name="Título 3" xfId="71"/>
    <cellStyle name="Total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is%20documentos\Sandra\cta96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uadros%20COMERCIO%20bolet&#237;n%202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AFLUENCIA%20PORCESADAS/Afluencia%20por%20Tipos,%20Subtipos%20y%20Altu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ta92-98"/>
      <sheetName val="Participación"/>
      <sheetName val="Variació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uadro1,"/>
      <sheetName val="cuadro2,"/>
      <sheetName val="cuadro3,"/>
      <sheetName val="cuadro4,"/>
      <sheetName val="cuadro5,"/>
      <sheetName val="cuadro6,"/>
      <sheetName val="cuadro7,"/>
      <sheetName val="cuadro8,"/>
      <sheetName val="cuadro9,"/>
      <sheetName val="cuadro10,"/>
      <sheetName val="cuadro11, "/>
      <sheetName val="cuadro12"/>
      <sheetName val="cuadro13,"/>
      <sheetName val="cuadro14,"/>
      <sheetName val="cuadro15,"/>
      <sheetName val="cuadro16,"/>
      <sheetName val="cuadro17,"/>
      <sheetName val="cuadro18,"/>
      <sheetName val="cuadro19,"/>
      <sheetName val="cuadro20,"/>
      <sheetName val="cuadro21,"/>
      <sheetName val="cuadro22,"/>
      <sheetName val="cuadro23,"/>
      <sheetName val="cuadro24, "/>
      <sheetName val="cuadro25,"/>
      <sheetName val="cuadro26, "/>
      <sheetName val="cuadro27,"/>
      <sheetName val="cuadro28,"/>
      <sheetName val="cuadro29,"/>
      <sheetName val="cuadro30,"/>
      <sheetName val="cuadro31,"/>
      <sheetName val="cuadro32,"/>
      <sheetName val="cuadro33,"/>
      <sheetName val="cuadro34, "/>
      <sheetName val="cuadro35,"/>
      <sheetName val="cuadro36, "/>
      <sheetName val="cuadro37, "/>
      <sheetName val="cuadro38, "/>
      <sheetName val="cuadro39,"/>
      <sheetName val="cuadro40,"/>
      <sheetName val="cuadro41,"/>
      <sheetName val="cuadro42,"/>
      <sheetName val="cuadro43,"/>
      <sheetName val="cuadro44, "/>
      <sheetName val="cuadro45, "/>
      <sheetName val="cuadro46"/>
      <sheetName val="cuadro47,"/>
      <sheetName val="cuadro48,"/>
      <sheetName val="cuadro49,"/>
      <sheetName val="cuadro50,"/>
      <sheetName val="cuadro51,"/>
      <sheetName val="cuadro52,"/>
      <sheetName val="cuadro53"/>
      <sheetName val="cuadro54,"/>
      <sheetName val="cuadro55,"/>
      <sheetName val="cuadro56,"/>
      <sheetName val="cuadro57,"/>
      <sheetName val="cuadro58,"/>
      <sheetName val="cuadro 59,"/>
      <sheetName val="cuadro60,"/>
      <sheetName val="cuadro61,"/>
      <sheetName val="cuadro62,"/>
      <sheetName val="cuadro63,"/>
      <sheetName val="cuadro 64,"/>
      <sheetName val="cuadro65,"/>
      <sheetName val="cuadro 66,"/>
      <sheetName val="cuadro67,"/>
      <sheetName val="cuadro 68,"/>
      <sheetName val="cuadro69,"/>
      <sheetName val="cuadro 70 "/>
      <sheetName val="cuadro 71"/>
      <sheetName val="cuadro 7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POR TIPOS"/>
      <sheetName val="POR PROVINCIAS"/>
      <sheetName val="POR ALTURA"/>
      <sheetName val="CUADRO POR ALTURA"/>
      <sheetName val="TIPOS DE CAFE"/>
      <sheetName val="TIPOS Y SUBTIPOS"/>
    </sheetNames>
    <sheetDataSet>
      <sheetData sheetId="0">
        <row r="1614">
          <cell r="A1614">
            <v>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2"/>
  <sheetViews>
    <sheetView showGridLines="0" tabSelected="1" zoomScalePageLayoutView="0" workbookViewId="0" topLeftCell="A1">
      <selection activeCell="D11" sqref="D11"/>
    </sheetView>
  </sheetViews>
  <sheetFormatPr defaultColWidth="11.421875" defaultRowHeight="15"/>
  <cols>
    <col min="1" max="1" width="51.140625" style="2" customWidth="1"/>
    <col min="2" max="5" width="15.140625" style="2" customWidth="1"/>
    <col min="6" max="6" width="12.8515625" style="2" customWidth="1"/>
    <col min="7" max="16384" width="11.421875" style="2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3" spans="1:6" ht="15">
      <c r="A3" s="3" t="s">
        <v>1</v>
      </c>
      <c r="B3" s="3"/>
      <c r="C3" s="3"/>
      <c r="D3" s="3"/>
      <c r="E3" s="3"/>
      <c r="F3" s="3"/>
    </row>
    <row r="4" spans="1:6" ht="15">
      <c r="A4" s="1" t="s">
        <v>2</v>
      </c>
      <c r="B4" s="1"/>
      <c r="C4" s="1"/>
      <c r="D4" s="1"/>
      <c r="E4" s="1"/>
      <c r="F4" s="1"/>
    </row>
    <row r="5" spans="1:6" ht="30.75" customHeight="1">
      <c r="A5" s="4" t="s">
        <v>3</v>
      </c>
      <c r="B5" s="5">
        <v>2013</v>
      </c>
      <c r="C5" s="5">
        <v>2014</v>
      </c>
      <c r="D5" s="5">
        <v>2015</v>
      </c>
      <c r="E5" s="5">
        <v>2016</v>
      </c>
      <c r="F5" s="6" t="s">
        <v>4</v>
      </c>
    </row>
    <row r="6" spans="1:6" ht="15">
      <c r="A6" s="4"/>
      <c r="B6" s="5"/>
      <c r="C6" s="5"/>
      <c r="D6" s="5"/>
      <c r="E6" s="5"/>
      <c r="F6" s="6"/>
    </row>
    <row r="7" spans="1:6" ht="15">
      <c r="A7" s="7" t="s">
        <v>5</v>
      </c>
      <c r="F7" s="8"/>
    </row>
    <row r="8" spans="1:6" ht="15">
      <c r="A8" s="9" t="s">
        <v>6</v>
      </c>
      <c r="B8" s="10">
        <v>1994.29478</v>
      </c>
      <c r="C8" s="10">
        <v>774.81345</v>
      </c>
      <c r="D8" s="10">
        <v>626.7434599999999</v>
      </c>
      <c r="E8" s="10">
        <v>944.96355</v>
      </c>
      <c r="F8" s="11">
        <f aca="true" t="shared" si="0" ref="F8:F13">(E8/D8-1)*100</f>
        <v>50.773579671657075</v>
      </c>
    </row>
    <row r="9" spans="1:6" ht="15">
      <c r="A9" s="9" t="s">
        <v>7</v>
      </c>
      <c r="B9" s="10">
        <v>17193.542949999995</v>
      </c>
      <c r="C9" s="10">
        <v>16445.461270000007</v>
      </c>
      <c r="D9" s="10">
        <v>13991.02942</v>
      </c>
      <c r="E9" s="10">
        <v>15399.00786</v>
      </c>
      <c r="F9" s="11">
        <f t="shared" si="0"/>
        <v>10.063437061945635</v>
      </c>
    </row>
    <row r="10" spans="1:6" ht="15">
      <c r="A10" s="9" t="s">
        <v>8</v>
      </c>
      <c r="B10" s="10">
        <v>160.91508</v>
      </c>
      <c r="C10" s="10">
        <v>194.57099000000002</v>
      </c>
      <c r="D10" s="10">
        <v>10</v>
      </c>
      <c r="E10" s="10">
        <v>1.755</v>
      </c>
      <c r="F10" s="11">
        <f t="shared" si="0"/>
        <v>-82.45</v>
      </c>
    </row>
    <row r="11" spans="1:6" ht="15">
      <c r="A11" s="9" t="s">
        <v>9</v>
      </c>
      <c r="B11" s="10">
        <v>43528.924079999975</v>
      </c>
      <c r="C11" s="10">
        <v>45559.27867999998</v>
      </c>
      <c r="D11" s="10">
        <v>52203.55793000004</v>
      </c>
      <c r="E11" s="10">
        <v>54589.67312000001</v>
      </c>
      <c r="F11" s="11">
        <f t="shared" si="0"/>
        <v>4.57079035340755</v>
      </c>
    </row>
    <row r="12" spans="1:6" ht="15">
      <c r="A12" s="9" t="s">
        <v>10</v>
      </c>
      <c r="B12" s="10">
        <v>116.7</v>
      </c>
      <c r="C12" s="10">
        <v>380.80904</v>
      </c>
      <c r="D12" s="10">
        <v>162.273</v>
      </c>
      <c r="E12" s="10">
        <v>46.5</v>
      </c>
      <c r="F12" s="11">
        <f t="shared" si="0"/>
        <v>-71.34458597548576</v>
      </c>
    </row>
    <row r="13" spans="1:6" ht="15">
      <c r="A13" s="9" t="s">
        <v>11</v>
      </c>
      <c r="B13" s="10">
        <v>2691.77069</v>
      </c>
      <c r="C13" s="10">
        <v>4488.77209</v>
      </c>
      <c r="D13" s="10">
        <v>2614.50347</v>
      </c>
      <c r="E13" s="10">
        <v>3115.8849600000003</v>
      </c>
      <c r="F13" s="11">
        <f t="shared" si="0"/>
        <v>19.176929606446457</v>
      </c>
    </row>
    <row r="14" spans="2:6" ht="5.25" customHeight="1">
      <c r="B14" s="12"/>
      <c r="C14" s="12"/>
      <c r="D14" s="12"/>
      <c r="E14" s="12"/>
      <c r="F14" s="11"/>
    </row>
    <row r="15" spans="1:6" ht="15">
      <c r="A15" s="13" t="s">
        <v>12</v>
      </c>
      <c r="B15" s="14">
        <f>SUM(B8:B13)</f>
        <v>65686.14757999998</v>
      </c>
      <c r="C15" s="14">
        <f>SUM(C8:C13)</f>
        <v>67843.70551999999</v>
      </c>
      <c r="D15" s="14">
        <f>SUM(D8:D13)</f>
        <v>69608.10728000004</v>
      </c>
      <c r="E15" s="14">
        <f>SUM(E8:E13)</f>
        <v>74097.78449</v>
      </c>
      <c r="F15" s="14">
        <f>(E15/D15-1)*100</f>
        <v>6.449934332993923</v>
      </c>
    </row>
    <row r="16" ht="15">
      <c r="F16" s="11"/>
    </row>
    <row r="17" spans="1:6" ht="15">
      <c r="A17" s="7" t="s">
        <v>13</v>
      </c>
      <c r="F17" s="11"/>
    </row>
    <row r="18" spans="1:6" ht="15">
      <c r="A18" s="9" t="s">
        <v>6</v>
      </c>
      <c r="B18" s="10">
        <v>103.09937</v>
      </c>
      <c r="C18" s="10"/>
      <c r="D18" s="10"/>
      <c r="E18" s="10">
        <v>125.44417</v>
      </c>
      <c r="F18" s="11"/>
    </row>
    <row r="19" spans="1:6" ht="15">
      <c r="A19" s="9" t="s">
        <v>7</v>
      </c>
      <c r="B19" s="10">
        <v>0.3467</v>
      </c>
      <c r="C19" s="10">
        <v>0.81164</v>
      </c>
      <c r="D19" s="10">
        <v>1.07216</v>
      </c>
      <c r="E19" s="10">
        <v>0.74103</v>
      </c>
      <c r="F19" s="11">
        <f>(E19/D19-1)*100</f>
        <v>-30.884382927921205</v>
      </c>
    </row>
    <row r="20" spans="1:6" ht="15">
      <c r="A20" s="9" t="s">
        <v>8</v>
      </c>
      <c r="B20" s="10">
        <v>833.9103</v>
      </c>
      <c r="C20" s="10">
        <v>1114.551429999999</v>
      </c>
      <c r="D20" s="10">
        <v>1319.7395999999997</v>
      </c>
      <c r="E20" s="10">
        <v>1356.3235599999998</v>
      </c>
      <c r="F20" s="11">
        <f>(E20/D20-1)*100</f>
        <v>2.77205897284587</v>
      </c>
    </row>
    <row r="21" spans="1:6" ht="15">
      <c r="A21" s="9" t="s">
        <v>9</v>
      </c>
      <c r="B21" s="10"/>
      <c r="C21" s="10"/>
      <c r="D21" s="10"/>
      <c r="E21" s="10"/>
      <c r="F21" s="11"/>
    </row>
    <row r="22" spans="1:6" ht="15">
      <c r="A22" s="9" t="s">
        <v>10</v>
      </c>
      <c r="B22" s="10">
        <v>36.3415</v>
      </c>
      <c r="C22" s="10">
        <v>69.88103000000001</v>
      </c>
      <c r="D22" s="10">
        <v>6.81597</v>
      </c>
      <c r="E22" s="10">
        <v>5.016220000000001</v>
      </c>
      <c r="F22" s="11">
        <f>(E22/D22-1)*100</f>
        <v>-26.404899082595723</v>
      </c>
    </row>
    <row r="23" spans="1:6" ht="15">
      <c r="A23" s="9" t="s">
        <v>11</v>
      </c>
      <c r="B23" s="10"/>
      <c r="C23" s="10"/>
      <c r="D23" s="10"/>
      <c r="E23" s="10"/>
      <c r="F23" s="11"/>
    </row>
    <row r="24" spans="2:6" ht="6" customHeight="1">
      <c r="B24" s="12"/>
      <c r="C24" s="12"/>
      <c r="D24" s="12"/>
      <c r="E24" s="12"/>
      <c r="F24" s="11"/>
    </row>
    <row r="25" spans="1:6" ht="15">
      <c r="A25" s="13" t="s">
        <v>14</v>
      </c>
      <c r="B25" s="14">
        <f>SUM(B18:B23)</f>
        <v>973.69787</v>
      </c>
      <c r="C25" s="14">
        <f>SUM(C18:C23)</f>
        <v>1185.244099999999</v>
      </c>
      <c r="D25" s="14">
        <f>SUM(D18:D23)</f>
        <v>1327.6277299999997</v>
      </c>
      <c r="E25" s="14">
        <f>SUM(E18:E23)</f>
        <v>1487.5249799999997</v>
      </c>
      <c r="F25" s="14">
        <f>(E25/D25-1)*100</f>
        <v>12.043831744912413</v>
      </c>
    </row>
    <row r="26" spans="1:6" s="18" customFormat="1" ht="15">
      <c r="A26" s="15"/>
      <c r="B26" s="16"/>
      <c r="C26" s="16"/>
      <c r="D26" s="16"/>
      <c r="E26" s="16"/>
      <c r="F26" s="17"/>
    </row>
    <row r="27" ht="15">
      <c r="A27" s="7" t="s">
        <v>15</v>
      </c>
    </row>
    <row r="28" spans="1:6" ht="15">
      <c r="A28" s="19" t="str">
        <f aca="true" t="shared" si="1" ref="A28:A33">+A18</f>
        <v>Agrícola 1/</v>
      </c>
      <c r="B28" s="20">
        <f aca="true" t="shared" si="2" ref="B28:E31">+B8-B18</f>
        <v>1891.19541</v>
      </c>
      <c r="C28" s="20">
        <f t="shared" si="2"/>
        <v>774.81345</v>
      </c>
      <c r="D28" s="20">
        <f t="shared" si="2"/>
        <v>626.7434599999999</v>
      </c>
      <c r="E28" s="20">
        <f t="shared" si="2"/>
        <v>819.5193800000001</v>
      </c>
      <c r="F28" s="8"/>
    </row>
    <row r="29" spans="1:6" ht="15">
      <c r="A29" s="19" t="str">
        <f t="shared" si="1"/>
        <v>Pecuario 2/</v>
      </c>
      <c r="B29" s="20">
        <f t="shared" si="2"/>
        <v>17193.196249999997</v>
      </c>
      <c r="C29" s="20">
        <f t="shared" si="2"/>
        <v>16444.649630000007</v>
      </c>
      <c r="D29" s="20">
        <f t="shared" si="2"/>
        <v>13989.957260000001</v>
      </c>
      <c r="E29" s="20">
        <f t="shared" si="2"/>
        <v>15398.26683</v>
      </c>
      <c r="F29" s="8"/>
    </row>
    <row r="30" spans="1:6" ht="15">
      <c r="A30" s="19" t="str">
        <f t="shared" si="1"/>
        <v>Pesca 3/</v>
      </c>
      <c r="B30" s="20">
        <f t="shared" si="2"/>
        <v>-672.99522</v>
      </c>
      <c r="C30" s="20">
        <f t="shared" si="2"/>
        <v>-919.980439999999</v>
      </c>
      <c r="D30" s="20">
        <f t="shared" si="2"/>
        <v>-1309.7395999999997</v>
      </c>
      <c r="E30" s="20">
        <f t="shared" si="2"/>
        <v>-1354.5685599999997</v>
      </c>
      <c r="F30" s="8"/>
    </row>
    <row r="31" spans="1:6" ht="15">
      <c r="A31" s="19" t="str">
        <f t="shared" si="1"/>
        <v>Industria alimentaria 4/</v>
      </c>
      <c r="B31" s="20">
        <f t="shared" si="2"/>
        <v>43528.924079999975</v>
      </c>
      <c r="C31" s="20">
        <f t="shared" si="2"/>
        <v>45559.27867999998</v>
      </c>
      <c r="D31" s="20">
        <f t="shared" si="2"/>
        <v>52203.55793000004</v>
      </c>
      <c r="E31" s="20">
        <f t="shared" si="2"/>
        <v>54589.67312000001</v>
      </c>
      <c r="F31" s="8"/>
    </row>
    <row r="32" spans="1:6" ht="15">
      <c r="A32" s="19" t="str">
        <f t="shared" si="1"/>
        <v>Industria agromanufacturera 5/</v>
      </c>
      <c r="B32" s="20">
        <f>+B12-B22</f>
        <v>80.35849999999999</v>
      </c>
      <c r="C32" s="20">
        <f>+C12-C22</f>
        <v>310.92801</v>
      </c>
      <c r="D32" s="20"/>
      <c r="E32" s="20">
        <f>+E12-E22</f>
        <v>41.483779999999996</v>
      </c>
      <c r="F32" s="8"/>
    </row>
    <row r="33" spans="1:6" ht="15">
      <c r="A33" s="19" t="str">
        <f t="shared" si="1"/>
        <v>Industria química, maquinaria y equipos 6/</v>
      </c>
      <c r="B33" s="20">
        <f>+B13-B23</f>
        <v>2691.77069</v>
      </c>
      <c r="C33" s="20">
        <f>+C13-C23</f>
        <v>4488.77209</v>
      </c>
      <c r="D33" s="20">
        <f>+D13-D23</f>
        <v>2614.50347</v>
      </c>
      <c r="E33" s="20">
        <f>+E13-E23</f>
        <v>3115.8849600000003</v>
      </c>
      <c r="F33" s="8"/>
    </row>
    <row r="34" spans="1:6" ht="7.5" customHeight="1">
      <c r="A34" s="21"/>
      <c r="B34" s="20"/>
      <c r="C34" s="20"/>
      <c r="D34" s="20"/>
      <c r="E34" s="20"/>
      <c r="F34" s="8"/>
    </row>
    <row r="35" spans="1:6" ht="15">
      <c r="A35" s="22" t="str">
        <f>+A25</f>
        <v>Total</v>
      </c>
      <c r="B35" s="23">
        <f>+B15-B25</f>
        <v>64712.44970999997</v>
      </c>
      <c r="C35" s="23">
        <f>+C15-C25</f>
        <v>66658.46141999999</v>
      </c>
      <c r="D35" s="23">
        <f>+D15-D25</f>
        <v>68280.47955000005</v>
      </c>
      <c r="E35" s="23">
        <f>+E15-E25</f>
        <v>72610.25951</v>
      </c>
      <c r="F35" s="24"/>
    </row>
    <row r="36" ht="15">
      <c r="A36" s="2" t="s">
        <v>16</v>
      </c>
    </row>
    <row r="37" ht="15">
      <c r="A37" s="2" t="s">
        <v>17</v>
      </c>
    </row>
    <row r="38" ht="15">
      <c r="A38" s="2" t="s">
        <v>18</v>
      </c>
    </row>
    <row r="39" s="18" customFormat="1" ht="15">
      <c r="A39" s="2" t="s">
        <v>19</v>
      </c>
    </row>
    <row r="40" s="18" customFormat="1" ht="15">
      <c r="A40" s="25" t="s">
        <v>20</v>
      </c>
    </row>
    <row r="41" ht="15">
      <c r="A41" s="18" t="s">
        <v>21</v>
      </c>
    </row>
    <row r="42" ht="15">
      <c r="A42" s="26" t="s">
        <v>22</v>
      </c>
    </row>
  </sheetData>
  <sheetProtection/>
  <mergeCells count="9">
    <mergeCell ref="A2:F2"/>
    <mergeCell ref="A3:F3"/>
    <mergeCell ref="A4:F4"/>
    <mergeCell ref="A5:A6"/>
    <mergeCell ref="B5:B6"/>
    <mergeCell ref="C5:C6"/>
    <mergeCell ref="D5:D6"/>
    <mergeCell ref="E5:E6"/>
    <mergeCell ref="F5:F6"/>
  </mergeCells>
  <printOptions horizontalCentered="1" verticalCentered="1"/>
  <pageMargins left="0.7874015748031497" right="0.7874015748031497" top="0.56" bottom="0.69" header="0" footer="0"/>
  <pageSetup horizontalDpi="600" verticalDpi="600" orientation="landscape" r:id="rId1"/>
  <headerFooter alignWithMargins="0"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Iver Brade Monge - SEPSA</dc:creator>
  <cp:keywords/>
  <dc:description/>
  <cp:lastModifiedBy>Iver Brade Monge - SEPSA</cp:lastModifiedBy>
  <dcterms:created xsi:type="dcterms:W3CDTF">2017-05-12T13:54:55Z</dcterms:created>
  <dcterms:modified xsi:type="dcterms:W3CDTF">2017-05-12T13:54:55Z</dcterms:modified>
  <cp:category/>
  <cp:version/>
  <cp:contentType/>
  <cp:contentStatus/>
</cp:coreProperties>
</file>