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 5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<sst xmlns="http://schemas.openxmlformats.org/spreadsheetml/2006/main" count="40" uniqueCount="38">
  <si>
    <t>Cuadro 59</t>
  </si>
  <si>
    <t>Costa Rica.  Comercio exterior de cobertura agropecuaria con la CARICOM, según partida arancelaria, 2013-2016.</t>
  </si>
  <si>
    <t>(miles de US$)</t>
  </si>
  <si>
    <t>Partida</t>
  </si>
  <si>
    <t>Producto</t>
  </si>
  <si>
    <t>Variación % 2016/15</t>
  </si>
  <si>
    <t>Participación 2016 %</t>
  </si>
  <si>
    <t>EXPORTACIONES</t>
  </si>
  <si>
    <t>2106903019</t>
  </si>
  <si>
    <t>Los demás jarabes y concentrados para la preparación de bebidas gaseadas</t>
  </si>
  <si>
    <t>2008999030</t>
  </si>
  <si>
    <t>Banano y plátano tostado tipo chips</t>
  </si>
  <si>
    <t>2106903090</t>
  </si>
  <si>
    <t>Las demás preparaciones alimenticias</t>
  </si>
  <si>
    <t>0706100011</t>
  </si>
  <si>
    <t>Presentadas enlatadas, envasadas o empacadas en plástico sellado</t>
  </si>
  <si>
    <t>1902190000</t>
  </si>
  <si>
    <t>Las demás pastas alimenticias sin cocer, rellenar ni preparar que contengan huevo</t>
  </si>
  <si>
    <t>2103900090</t>
  </si>
  <si>
    <t>Las demás preparaciones para salsas y salsas preparadas</t>
  </si>
  <si>
    <t>0706100019</t>
  </si>
  <si>
    <t>Las demás zanahorias</t>
  </si>
  <si>
    <t>Otros</t>
  </si>
  <si>
    <t xml:space="preserve">Total </t>
  </si>
  <si>
    <t>IMPORTACIONES</t>
  </si>
  <si>
    <t>3102100010</t>
  </si>
  <si>
    <t>Urea</t>
  </si>
  <si>
    <t>2009191090</t>
  </si>
  <si>
    <t>Los demás jugos concentrados</t>
  </si>
  <si>
    <t>1904109090</t>
  </si>
  <si>
    <t>Los demás productos basados en cereales por metodo de inflado</t>
  </si>
  <si>
    <t>1904109020</t>
  </si>
  <si>
    <t>Hojuelas de maíz de tipo "corn flakes" que no contengan azúcar</t>
  </si>
  <si>
    <t>2208401023</t>
  </si>
  <si>
    <t>Ron venta por menor, mas de 30% de alcohol por volumen</t>
  </si>
  <si>
    <t>0306111300</t>
  </si>
  <si>
    <t>Colas de langostas (Palinurus spp., Panulirus spp.) congeladas sin pelar enteras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</si>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</sst>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_-* #,##0\ &quot;Pts&quot;_-;\-* #,##0\ &quot;Pts&quot;_-;_-* &quot;-&quot;\ &quot;Pts&quot;_-;_-@_-"/>
    <numFmt numFmtId="167" formatCode="#,##0.0"/>
    <numFmt numFmtId="168" formatCode="0.0%"/>
    <numFmt numFmtId="169" formatCode="_-* #,##0.00\ [$€]_-;\-* #,##0.00\ [$€]_-;_-* &quot;-&quot;??\ [$€]_-;_-@_-"/>
    <numFmt numFmtId="170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4" applyFont="1">
      <alignment/>
      <protection/>
    </xf>
    <xf numFmtId="0" fontId="19" fillId="0" borderId="0" xfId="61" applyFont="1" applyAlignment="1">
      <alignment horizontal="center" wrapText="1"/>
      <protection/>
    </xf>
    <xf numFmtId="49" fontId="27" fillId="33" borderId="0" xfId="62" applyNumberFormat="1" applyFont="1" applyFill="1" applyBorder="1" applyAlignment="1">
      <alignment horizontal="center" vertic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164" fontId="27" fillId="33" borderId="0" xfId="63" applyNumberFormat="1" applyFont="1" applyFill="1" applyBorder="1" applyAlignment="1">
      <alignment horizontal="center" vertical="center" wrapText="1"/>
      <protection/>
    </xf>
    <xf numFmtId="0" fontId="20" fillId="0" borderId="0" xfId="61" applyFont="1" applyFill="1">
      <alignment/>
      <protection/>
    </xf>
    <xf numFmtId="165" fontId="20" fillId="0" borderId="0" xfId="57" applyNumberFormat="1" applyFont="1" applyFill="1">
      <alignment/>
      <protection/>
    </xf>
    <xf numFmtId="0" fontId="19" fillId="0" borderId="0" xfId="64" applyFont="1">
      <alignment/>
      <protection/>
    </xf>
    <xf numFmtId="165" fontId="20" fillId="0" borderId="0" xfId="64" applyNumberFormat="1" applyFont="1" applyAlignment="1">
      <alignment horizontal="left" vertical="top" wrapText="1" indent="1"/>
      <protection/>
    </xf>
    <xf numFmtId="165" fontId="20" fillId="0" borderId="0" xfId="64" applyNumberFormat="1" applyFont="1" applyAlignment="1">
      <alignment vertical="top" wrapText="1"/>
      <protection/>
    </xf>
    <xf numFmtId="3" fontId="20" fillId="0" borderId="0" xfId="60" applyNumberFormat="1" applyFont="1" applyAlignment="1">
      <alignment vertical="top" wrapText="1"/>
      <protection/>
    </xf>
    <xf numFmtId="167" fontId="20" fillId="0" borderId="0" xfId="60" applyNumberFormat="1" applyFont="1" applyAlignment="1">
      <alignment vertical="top" wrapText="1"/>
      <protection/>
    </xf>
    <xf numFmtId="165" fontId="20" fillId="0" borderId="0" xfId="60" applyFont="1" applyFill="1" applyAlignment="1">
      <alignment horizontal="left" vertical="top" wrapText="1"/>
      <protection/>
    </xf>
    <xf numFmtId="165" fontId="20" fillId="0" borderId="0" xfId="60" applyFont="1" applyAlignment="1">
      <alignment vertical="top" wrapText="1"/>
      <protection/>
    </xf>
    <xf numFmtId="165" fontId="19" fillId="34" borderId="0" xfId="60" applyFont="1" applyFill="1" applyAlignment="1">
      <alignment horizontal="left"/>
      <protection/>
    </xf>
    <xf numFmtId="3" fontId="19" fillId="34" borderId="0" xfId="61" applyNumberFormat="1" applyFont="1" applyFill="1" applyAlignment="1">
      <alignment horizontal="left"/>
      <protection/>
    </xf>
    <xf numFmtId="3" fontId="19" fillId="34" borderId="0" xfId="60" applyNumberFormat="1" applyFont="1" applyFill="1">
      <alignment/>
      <protection/>
    </xf>
    <xf numFmtId="167" fontId="19" fillId="34" borderId="0" xfId="60" applyNumberFormat="1" applyFont="1" applyFill="1">
      <alignment/>
      <protection/>
    </xf>
    <xf numFmtId="165" fontId="19" fillId="0" borderId="0" xfId="57" applyNumberFormat="1" applyFont="1" applyFill="1">
      <alignment/>
      <protection/>
    </xf>
    <xf numFmtId="165" fontId="20" fillId="0" borderId="0" xfId="60" applyFont="1" applyFill="1" applyAlignment="1">
      <alignment horizontal="left"/>
      <protection/>
    </xf>
    <xf numFmtId="165" fontId="20" fillId="0" borderId="0" xfId="60" applyFont="1" applyAlignment="1">
      <alignment horizontal="left"/>
      <protection/>
    </xf>
    <xf numFmtId="3" fontId="20" fillId="0" borderId="0" xfId="60" applyNumberFormat="1" applyFont="1">
      <alignment/>
      <protection/>
    </xf>
    <xf numFmtId="168" fontId="20" fillId="0" borderId="0" xfId="66" applyNumberFormat="1" applyFont="1" applyAlignment="1">
      <alignment/>
    </xf>
    <xf numFmtId="165" fontId="20" fillId="0" borderId="0" xfId="64" applyNumberFormat="1" applyFont="1" applyAlignment="1">
      <alignment horizontal="left" vertical="top" indent="1"/>
      <protection/>
    </xf>
    <xf numFmtId="165" fontId="20" fillId="0" borderId="0" xfId="60" applyFont="1" applyFill="1" applyAlignment="1">
      <alignment horizontal="left" vertical="top" wrapText="1" indent="1"/>
      <protection/>
    </xf>
    <xf numFmtId="165" fontId="20" fillId="0" borderId="0" xfId="60" applyFont="1" applyFill="1" applyAlignment="1">
      <alignment vertical="top" wrapText="1"/>
      <protection/>
    </xf>
    <xf numFmtId="165" fontId="19" fillId="34" borderId="0" xfId="60" applyFont="1" applyFill="1" applyAlignment="1">
      <alignment horizontal="left" vertical="top" wrapText="1" indent="1"/>
      <protection/>
    </xf>
    <xf numFmtId="3" fontId="19" fillId="34" borderId="0" xfId="60" applyNumberFormat="1" applyFont="1" applyFill="1" applyAlignment="1">
      <alignment vertical="top" wrapText="1"/>
      <protection/>
    </xf>
    <xf numFmtId="0" fontId="20" fillId="0" borderId="10" xfId="64" applyFont="1" applyBorder="1">
      <alignment/>
      <protection/>
    </xf>
    <xf numFmtId="3" fontId="20" fillId="0" borderId="10" xfId="60" applyNumberFormat="1" applyFont="1" applyBorder="1" applyAlignment="1">
      <alignment vertical="top" wrapText="1"/>
      <protection/>
    </xf>
    <xf numFmtId="169" fontId="20" fillId="0" borderId="0" xfId="45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B9" sqref="B9"/>
    </sheetView>
  </sheetViews>
  <sheetFormatPr defaultColWidth="11.421875" defaultRowHeight="15"/>
  <cols>
    <col min="1" max="1" width="16.140625" style="2" customWidth="1"/>
    <col min="2" max="2" width="44.421875" style="2" customWidth="1"/>
    <col min="3" max="6" width="15.8515625" style="2" customWidth="1"/>
    <col min="7" max="7" width="12.421875" style="2" customWidth="1"/>
    <col min="8" max="8" width="15.4218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">
        <v>1</v>
      </c>
      <c r="B2" s="3"/>
      <c r="C2" s="3"/>
      <c r="D2" s="3"/>
      <c r="E2" s="3"/>
      <c r="F2" s="3"/>
      <c r="G2" s="3"/>
      <c r="H2" s="3"/>
    </row>
    <row r="3" spans="1:8" ht="15">
      <c r="A3" s="1" t="s">
        <v>2</v>
      </c>
      <c r="B3" s="1"/>
      <c r="C3" s="1"/>
      <c r="D3" s="1"/>
      <c r="E3" s="1"/>
      <c r="F3" s="1"/>
      <c r="G3" s="1"/>
      <c r="H3" s="1"/>
    </row>
    <row r="5" spans="1:8" s="9" customFormat="1" ht="37.5" customHeight="1">
      <c r="A5" s="4" t="s">
        <v>3</v>
      </c>
      <c r="B5" s="5" t="s">
        <v>4</v>
      </c>
      <c r="C5" s="6">
        <v>2013</v>
      </c>
      <c r="D5" s="6">
        <v>2014</v>
      </c>
      <c r="E5" s="6">
        <v>2015</v>
      </c>
      <c r="F5" s="6">
        <v>2016</v>
      </c>
      <c r="G5" s="7" t="s">
        <v>5</v>
      </c>
      <c r="H5" s="8" t="s">
        <v>6</v>
      </c>
    </row>
    <row r="6" spans="1:8" s="10" customFormat="1" ht="12" customHeight="1">
      <c r="A6" s="4"/>
      <c r="B6" s="5"/>
      <c r="C6" s="6"/>
      <c r="D6" s="6"/>
      <c r="E6" s="6"/>
      <c r="F6" s="6"/>
      <c r="G6" s="7"/>
      <c r="H6" s="8"/>
    </row>
    <row r="7" ht="15">
      <c r="A7" s="11" t="s">
        <v>7</v>
      </c>
    </row>
    <row r="8" spans="1:8" s="10" customFormat="1" ht="33" customHeight="1">
      <c r="A8" s="12" t="s">
        <v>8</v>
      </c>
      <c r="B8" s="13" t="s">
        <v>9</v>
      </c>
      <c r="C8" s="14">
        <v>34938.743409999995</v>
      </c>
      <c r="D8" s="14">
        <v>38106.93477000002</v>
      </c>
      <c r="E8" s="14">
        <v>37852.57473</v>
      </c>
      <c r="F8" s="14">
        <v>39585.29806999999</v>
      </c>
      <c r="G8" s="15">
        <f>(F8/E8-1)*100</f>
        <v>4.577557411508715</v>
      </c>
      <c r="H8" s="15">
        <f aca="true" t="shared" si="0" ref="H8:H16">(F8/$F$16)*100</f>
        <v>44.85267457160296</v>
      </c>
    </row>
    <row r="9" spans="1:8" s="10" customFormat="1" ht="15">
      <c r="A9" s="12" t="s">
        <v>10</v>
      </c>
      <c r="B9" s="13" t="s">
        <v>11</v>
      </c>
      <c r="C9" s="14">
        <v>8437.608100000005</v>
      </c>
      <c r="D9" s="14">
        <v>7462.410650000001</v>
      </c>
      <c r="E9" s="14">
        <v>4649.083250000001</v>
      </c>
      <c r="F9" s="14">
        <v>9323.02787</v>
      </c>
      <c r="G9" s="15">
        <f>(F9/E9-1)*100</f>
        <v>100.53475854621445</v>
      </c>
      <c r="H9" s="15">
        <f t="shared" si="0"/>
        <v>10.563586873481254</v>
      </c>
    </row>
    <row r="10" spans="1:8" s="10" customFormat="1" ht="16.5" customHeight="1">
      <c r="A10" s="12" t="s">
        <v>12</v>
      </c>
      <c r="B10" s="13" t="s">
        <v>13</v>
      </c>
      <c r="C10" s="14">
        <v>3105.4383100000005</v>
      </c>
      <c r="D10" s="14">
        <v>2752.37328</v>
      </c>
      <c r="E10" s="14">
        <v>3771.10011</v>
      </c>
      <c r="F10" s="14">
        <v>6098.75623</v>
      </c>
      <c r="G10" s="15">
        <f>(F10/E10-1)*100</f>
        <v>61.723530325478414</v>
      </c>
      <c r="H10" s="15">
        <f t="shared" si="0"/>
        <v>6.910280882362098</v>
      </c>
    </row>
    <row r="11" spans="1:8" s="10" customFormat="1" ht="28.5" customHeight="1">
      <c r="A11" s="12" t="s">
        <v>14</v>
      </c>
      <c r="B11" s="13" t="s">
        <v>15</v>
      </c>
      <c r="C11" s="14">
        <v>3570.63742</v>
      </c>
      <c r="D11" s="14">
        <v>4326.13697</v>
      </c>
      <c r="E11" s="14">
        <v>4518.96825</v>
      </c>
      <c r="F11" s="14">
        <v>4346.762269999999</v>
      </c>
      <c r="G11" s="15">
        <f>(F11/E11-1)*100</f>
        <v>-3.8107366653881813</v>
      </c>
      <c r="H11" s="15">
        <f t="shared" si="0"/>
        <v>4.925159668917259</v>
      </c>
    </row>
    <row r="12" spans="1:8" s="10" customFormat="1" ht="30">
      <c r="A12" s="12" t="s">
        <v>16</v>
      </c>
      <c r="B12" s="13" t="s">
        <v>17</v>
      </c>
      <c r="C12" s="14"/>
      <c r="D12" s="14">
        <v>2511.7860499999997</v>
      </c>
      <c r="E12" s="14"/>
      <c r="F12" s="14">
        <v>3271.12568</v>
      </c>
      <c r="G12" s="15"/>
      <c r="H12" s="15">
        <f t="shared" si="0"/>
        <v>3.7063946152029943</v>
      </c>
    </row>
    <row r="13" spans="1:8" s="10" customFormat="1" ht="30">
      <c r="A13" s="12" t="s">
        <v>18</v>
      </c>
      <c r="B13" s="13" t="s">
        <v>19</v>
      </c>
      <c r="C13" s="14">
        <v>2429.9648099999995</v>
      </c>
      <c r="D13" s="14">
        <v>2528.5979300000004</v>
      </c>
      <c r="E13" s="14">
        <v>2850.4234899999997</v>
      </c>
      <c r="F13" s="14">
        <v>2871.26939</v>
      </c>
      <c r="G13" s="15">
        <f>(F13/E13-1)*100</f>
        <v>0.7313264177457368</v>
      </c>
      <c r="H13" s="15">
        <f t="shared" si="0"/>
        <v>3.2533318640001587</v>
      </c>
    </row>
    <row r="14" spans="1:8" s="10" customFormat="1" ht="15">
      <c r="A14" s="12" t="s">
        <v>20</v>
      </c>
      <c r="B14" s="13" t="s">
        <v>21</v>
      </c>
      <c r="C14" s="14">
        <v>1198.1508900000001</v>
      </c>
      <c r="D14" s="14">
        <v>490.8701899999999</v>
      </c>
      <c r="E14" s="14">
        <v>702.7065399999999</v>
      </c>
      <c r="F14" s="14">
        <v>2292.08024</v>
      </c>
      <c r="G14" s="15">
        <f>(F14/E14-1)*100</f>
        <v>226.17886835093356</v>
      </c>
      <c r="H14" s="15">
        <f t="shared" si="0"/>
        <v>2.597073512366295</v>
      </c>
    </row>
    <row r="15" spans="1:8" s="10" customFormat="1" ht="15">
      <c r="A15" s="16"/>
      <c r="B15" s="17" t="s">
        <v>22</v>
      </c>
      <c r="C15" s="14">
        <v>29934.891800000005</v>
      </c>
      <c r="D15" s="14">
        <v>25483.86081999992</v>
      </c>
      <c r="E15" s="14">
        <v>28630.113429999976</v>
      </c>
      <c r="F15" s="14">
        <v>20467.951360000123</v>
      </c>
      <c r="G15" s="15">
        <f>(F15/E15-1)*100</f>
        <v>-28.509010591090277</v>
      </c>
      <c r="H15" s="15">
        <f t="shared" si="0"/>
        <v>23.191498012066987</v>
      </c>
    </row>
    <row r="16" spans="1:8" s="22" customFormat="1" ht="15">
      <c r="A16" s="18"/>
      <c r="B16" s="19" t="s">
        <v>23</v>
      </c>
      <c r="C16" s="20">
        <f>SUM(C8:C15)</f>
        <v>83615.43474</v>
      </c>
      <c r="D16" s="20">
        <f>SUM(D8:D15)</f>
        <v>83662.97065999995</v>
      </c>
      <c r="E16" s="20">
        <f>SUM(E8:E15)</f>
        <v>82974.96979999998</v>
      </c>
      <c r="F16" s="20">
        <f>SUM(F8:F15)</f>
        <v>88256.2711100001</v>
      </c>
      <c r="G16" s="21">
        <f>(F16/E16-1)*100</f>
        <v>6.36493309094297</v>
      </c>
      <c r="H16" s="21">
        <f t="shared" si="0"/>
        <v>100</v>
      </c>
    </row>
    <row r="17" spans="1:8" s="10" customFormat="1" ht="15">
      <c r="A17" s="23"/>
      <c r="B17" s="24"/>
      <c r="C17" s="25"/>
      <c r="D17" s="25"/>
      <c r="E17" s="25"/>
      <c r="F17" s="25"/>
      <c r="G17" s="26"/>
      <c r="H17" s="26"/>
    </row>
    <row r="18" ht="15">
      <c r="A18" s="11" t="s">
        <v>24</v>
      </c>
    </row>
    <row r="19" spans="1:8" s="10" customFormat="1" ht="15">
      <c r="A19" s="27" t="s">
        <v>25</v>
      </c>
      <c r="B19" s="13" t="s">
        <v>26</v>
      </c>
      <c r="C19" s="14">
        <v>506.79001999999997</v>
      </c>
      <c r="D19" s="14">
        <v>1606.0629</v>
      </c>
      <c r="E19" s="14"/>
      <c r="F19" s="14">
        <v>2535.01287</v>
      </c>
      <c r="G19" s="15"/>
      <c r="H19" s="15">
        <f aca="true" t="shared" si="1" ref="H19:H26">(F19/$F$26)*100</f>
        <v>68.15728894168845</v>
      </c>
    </row>
    <row r="20" spans="1:8" s="10" customFormat="1" ht="15">
      <c r="A20" s="27" t="s">
        <v>27</v>
      </c>
      <c r="B20" s="13" t="s">
        <v>28</v>
      </c>
      <c r="C20" s="14"/>
      <c r="D20" s="14"/>
      <c r="E20" s="14"/>
      <c r="F20" s="14">
        <v>778.75653</v>
      </c>
      <c r="G20" s="15"/>
      <c r="H20" s="15">
        <f t="shared" si="1"/>
        <v>20.93793465846849</v>
      </c>
    </row>
    <row r="21" spans="1:8" s="10" customFormat="1" ht="30">
      <c r="A21" s="27" t="s">
        <v>29</v>
      </c>
      <c r="B21" s="13" t="s">
        <v>30</v>
      </c>
      <c r="C21" s="14">
        <v>147.45085999999998</v>
      </c>
      <c r="D21" s="14">
        <v>164.42770000000004</v>
      </c>
      <c r="E21" s="14">
        <v>250.17578999999998</v>
      </c>
      <c r="F21" s="14">
        <v>192.92937</v>
      </c>
      <c r="G21" s="15">
        <f>(F21/E21-1)*100</f>
        <v>-22.882477956799885</v>
      </c>
      <c r="H21" s="15">
        <f t="shared" si="1"/>
        <v>5.187170042425828</v>
      </c>
    </row>
    <row r="22" spans="1:8" s="10" customFormat="1" ht="30">
      <c r="A22" s="27" t="s">
        <v>31</v>
      </c>
      <c r="B22" s="13" t="s">
        <v>32</v>
      </c>
      <c r="C22" s="14">
        <v>51.43806000000001</v>
      </c>
      <c r="D22" s="14">
        <v>70.11094</v>
      </c>
      <c r="E22" s="14">
        <v>97.79421</v>
      </c>
      <c r="F22" s="14">
        <v>92.94556</v>
      </c>
      <c r="G22" s="15">
        <f>(F22/E22-1)*100</f>
        <v>-4.958013362958813</v>
      </c>
      <c r="H22" s="15">
        <f t="shared" si="1"/>
        <v>2.4989685313775314</v>
      </c>
    </row>
    <row r="23" spans="1:8" s="10" customFormat="1" ht="12.75" customHeight="1">
      <c r="A23" s="27" t="s">
        <v>33</v>
      </c>
      <c r="B23" s="13" t="s">
        <v>34</v>
      </c>
      <c r="C23" s="14">
        <v>93.65344</v>
      </c>
      <c r="D23" s="14">
        <v>69.13354000000001</v>
      </c>
      <c r="E23" s="14">
        <v>56.51995</v>
      </c>
      <c r="F23" s="14">
        <v>31.95099</v>
      </c>
      <c r="G23" s="15">
        <f>(F23/E23-1)*100</f>
        <v>-43.469535978004224</v>
      </c>
      <c r="H23" s="15">
        <f t="shared" si="1"/>
        <v>0.8590460755345192</v>
      </c>
    </row>
    <row r="24" spans="1:8" s="10" customFormat="1" ht="32.25" customHeight="1">
      <c r="A24" s="27" t="s">
        <v>35</v>
      </c>
      <c r="B24" s="13" t="s">
        <v>36</v>
      </c>
      <c r="C24" s="14"/>
      <c r="D24" s="14">
        <v>8.98346</v>
      </c>
      <c r="E24" s="14"/>
      <c r="F24" s="14">
        <v>21.738049999999998</v>
      </c>
      <c r="G24" s="15"/>
      <c r="H24" s="15">
        <f t="shared" si="1"/>
        <v>0.5844572121950886</v>
      </c>
    </row>
    <row r="25" spans="1:8" s="10" customFormat="1" ht="15">
      <c r="A25" s="28"/>
      <c r="B25" s="29" t="s">
        <v>22</v>
      </c>
      <c r="C25" s="14">
        <v>1484.2605000000005</v>
      </c>
      <c r="D25" s="14">
        <v>317.19884</v>
      </c>
      <c r="E25" s="14">
        <v>593.6948</v>
      </c>
      <c r="F25" s="14">
        <v>66.02359000000024</v>
      </c>
      <c r="G25" s="15">
        <f>(F25/E25-1)*100</f>
        <v>-88.87920359080115</v>
      </c>
      <c r="H25" s="15">
        <f t="shared" si="1"/>
        <v>1.775134538310091</v>
      </c>
    </row>
    <row r="26" spans="1:8" s="22" customFormat="1" ht="14.25" customHeight="1">
      <c r="A26" s="30"/>
      <c r="B26" s="19" t="s">
        <v>23</v>
      </c>
      <c r="C26" s="31">
        <f>SUM(C19:C25)</f>
        <v>2283.5928800000006</v>
      </c>
      <c r="D26" s="31">
        <f>SUM(D19:D25)</f>
        <v>2235.91738</v>
      </c>
      <c r="E26" s="31">
        <f>SUM(E19:E25)</f>
        <v>998.1847499999999</v>
      </c>
      <c r="F26" s="31">
        <f>SUM(F19:F25)</f>
        <v>3719.35696</v>
      </c>
      <c r="G26" s="21">
        <f>(F26/E26-1)*100</f>
        <v>272.6120800783623</v>
      </c>
      <c r="H26" s="21">
        <f t="shared" si="1"/>
        <v>100</v>
      </c>
    </row>
    <row r="27" spans="1:8" ht="15">
      <c r="A27" s="32"/>
      <c r="B27" s="32"/>
      <c r="C27" s="33"/>
      <c r="D27" s="33"/>
      <c r="E27" s="33"/>
      <c r="F27" s="33"/>
      <c r="G27" s="32"/>
      <c r="H27" s="32"/>
    </row>
    <row r="28" ht="15">
      <c r="A28" s="34" t="s">
        <v>37</v>
      </c>
    </row>
    <row r="29" spans="3:6" ht="15">
      <c r="C29" s="14"/>
      <c r="D29" s="14"/>
      <c r="E29" s="14"/>
      <c r="F29" s="14"/>
    </row>
    <row r="30" spans="3:6" ht="15">
      <c r="C30" s="14"/>
      <c r="D30" s="14"/>
      <c r="E30" s="14"/>
      <c r="F30" s="14"/>
    </row>
  </sheetData>
  <sheetProtection/>
  <mergeCells count="11"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2017-05-12T13:54:57Z</dcterms:created>
  <dcterms:modified xsi:type="dcterms:W3CDTF">2017-05-12T13:54:57Z</dcterms:modified>
  <cp:category/>
  <cp:version/>
  <cp:contentType/>
  <cp:contentStatus/>
</cp:coreProperties>
</file>