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uadro65," sheetId="1" r:id="rId1"/>
  </sheets>
  <externalReferences>
    <externalReference r:id="rId4"/>
    <externalReference r:id="rId5"/>
    <externalReference r:id="rId6"/>
  </externalReferences>
  <definedNames>
    <definedName name="_">'[1]Cta92-98'!#REF!</definedName>
    <definedName name="_VA66">#REF!</definedName>
    <definedName name="_VBP66">#REF!</definedName>
    <definedName name="a45.">'[3]Resumen'!$A$1614</definedName>
    <definedName name="APORTE">'[1]Cta92-98'!#REF!</definedName>
    <definedName name="ARE">'[1]Cta92-98'!#REF!</definedName>
    <definedName name="Cafetoneladas">#REF!</definedName>
    <definedName name="Cafétoneladas">#REF!</definedName>
    <definedName name="CANTIDAD">#REF!</definedName>
    <definedName name="COMPINTER">'[1]Cta92-98'!#REF!</definedName>
    <definedName name="copia">#REF!</definedName>
    <definedName name="DIOS">'[1]Cta92-98'!#REF!</definedName>
    <definedName name="DIOSITO">'[1]Cta92-98'!#REF!</definedName>
    <definedName name="ene">#REF!</definedName>
    <definedName name="Estimaciones">#REF!</definedName>
    <definedName name="feb">#REF!</definedName>
    <definedName name="hola">#REF!</definedName>
    <definedName name="jjjj" hidden="1">{"INF13",#N/A,FALSE,"ETCN";"DIF15",#N/A,FALSE,"ETCN";"INF20",#N/A,FALSE,"ETCN"}</definedName>
    <definedName name="mar">#REF!</definedName>
    <definedName name="may">#REF!</definedName>
    <definedName name="NIVIMPVA">'[1]Cta92-98'!#REF!</definedName>
    <definedName name="NIVIMPVBP">'[1]Cta92-98'!#REF!</definedName>
    <definedName name="nov">#REF!</definedName>
    <definedName name="oct">#REF!</definedName>
    <definedName name="PARVA">'[1]Cta92-98'!#REF!</definedName>
    <definedName name="PARVA66">'[1]Cta92-98'!#REF!</definedName>
    <definedName name="PARVBP">'[1]Cta92-98'!#REF!</definedName>
    <definedName name="PARVBP66">'[1]Cta92-98'!#REF!</definedName>
    <definedName name="PAU">#REF!</definedName>
    <definedName name="PRODUC">#REF!</definedName>
    <definedName name="set">#REF!</definedName>
    <definedName name="v">'[1]Cta92-98'!#REF!</definedName>
    <definedName name="VA">#REF!</definedName>
    <definedName name="VARIACANTI">'[1]Cta92-98'!#REF!</definedName>
    <definedName name="VARIMPCI">'[1]Cta92-98'!#REF!</definedName>
    <definedName name="VARIMPVA">'[1]Cta92-98'!#REF!</definedName>
    <definedName name="VARIMPVBP">'[1]Cta92-98'!#REF!</definedName>
    <definedName name="VARVA">'[1]Cta92-98'!#REF!</definedName>
    <definedName name="VARVA66">'[1]Cta92-98'!#REF!</definedName>
    <definedName name="VARVBP">'[1]Cta92-98'!#REF!</definedName>
    <definedName name="VARVBP66">'[1]Cta92-98'!#REF!</definedName>
    <definedName name="VBP">#REF!</definedName>
    <definedName name="wrn.ESTIMACIONES." hidden="1">{"INF13",#N/A,FALSE,"ETCN";"DIF15",#N/A,FALSE,"ETCN";"INF20",#N/A,FALSE,"ETCN"}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<sst xmlns="http://schemas.openxmlformats.org/spreadsheetml/2006/main" count="30" uniqueCount="23">
  <si>
    <t>Cuadro 65</t>
  </si>
  <si>
    <t>Costa Rica.   Comercio exterior de cobertura agropecuaria con la Unión Europea, según sector, 2013-2016.</t>
  </si>
  <si>
    <t>(miles de US$)</t>
  </si>
  <si>
    <t>Sector</t>
  </si>
  <si>
    <t>Variación % 2016/15</t>
  </si>
  <si>
    <t>EXPORTACIONES</t>
  </si>
  <si>
    <t>Agrícola 1/</t>
  </si>
  <si>
    <t>Pecuario 2/</t>
  </si>
  <si>
    <t>Pesca 3/</t>
  </si>
  <si>
    <t>Industria alimentaria 4/</t>
  </si>
  <si>
    <t>Industria agromanufacturera 5/</t>
  </si>
  <si>
    <t>Industria química, maquinaria y equipos 6/</t>
  </si>
  <si>
    <t xml:space="preserve">Total </t>
  </si>
  <si>
    <t>IMPORTACIONES</t>
  </si>
  <si>
    <t>Total</t>
  </si>
  <si>
    <t>BALANZA</t>
  </si>
  <si>
    <t>1/ Productos incluidos en los capítulos del 06 al 14 del Sistema Arancelario Centroamericano - SAC</t>
  </si>
  <si>
    <t>2/ Productos incluidos en los capítulos del 01 al 02 y del 04 al 05, del Sistema Arancelario Centroamericano - SAC</t>
  </si>
  <si>
    <t>3/ Productos incluidos en el capítulo 03 del Sistema Arancelario Centroamericano - SAC</t>
  </si>
  <si>
    <t>4/ Productos incluidos en los capítulos del 15 al 24 del Sistema Arancelario Centroamericano - SAC</t>
  </si>
  <si>
    <t xml:space="preserve">5/ Productos incluidos en los capítulos 41, 44,  50 y 52 del Sistema Arancelario Centroamericano - SAC </t>
  </si>
  <si>
    <t>6/ Productos incluidos en los capítulos 31, 38, 82 y 84  del Sistema Arancelario Centroamericano - SAC</t>
  </si>
  <si>
    <t>Fuente:  Sepsa, con información del BCCR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</si>
</sst>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  <numFmt numFmtId="165" formatCode="0.0_)"/>
    <numFmt numFmtId="166" formatCode="#,##0.0"/>
    <numFmt numFmtId="167" formatCode="0.0%"/>
    <numFmt numFmtId="168" formatCode="_-* #,##0.00\ [$€]_-;\-* #,##0.00\ [$€]_-;_-* &quot;-&quot;??\ [$€]_-;_-@_-"/>
    <numFmt numFmtId="169" formatCode="_-* #,##0.00\ _$_-;\-* #,##0.00\ _$_-;_-* &quot;-&quot;??\ _$_-;_-@_-"/>
    <numFmt numFmtId="170" formatCode="_-* #,##0\ &quot;Pts&quot;_-;\-* #,##0\ &quot;Pts&quot;_-;_-* &quot;-&quot;\ &quot;Pts&quot;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ourier"/>
      <family val="3"/>
    </font>
    <font>
      <sz val="8"/>
      <name val="Arial"/>
      <family val="2"/>
    </font>
    <font>
      <sz val="10"/>
      <name val="MS Sans Serif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-0.24997000396251678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8" fontId="21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170" fontId="21" fillId="0" borderId="0">
      <alignment/>
      <protection/>
    </xf>
    <xf numFmtId="170" fontId="21" fillId="0" borderId="0">
      <alignment/>
      <protection/>
    </xf>
    <xf numFmtId="170" fontId="21" fillId="0" borderId="0">
      <alignment/>
      <protection/>
    </xf>
    <xf numFmtId="170" fontId="21" fillId="0" borderId="0">
      <alignment/>
      <protection/>
    </xf>
    <xf numFmtId="170" fontId="21" fillId="0" borderId="0">
      <alignment/>
      <protection/>
    </xf>
    <xf numFmtId="170" fontId="21" fillId="0" borderId="0">
      <alignment/>
      <protection/>
    </xf>
    <xf numFmtId="170" fontId="21" fillId="0" borderId="0">
      <alignment/>
      <protection/>
    </xf>
    <xf numFmtId="170" fontId="21" fillId="0" borderId="0">
      <alignment/>
      <protection/>
    </xf>
    <xf numFmtId="165" fontId="2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4" applyNumberFormat="0" applyFont="0" applyAlignment="0" applyProtection="0"/>
    <xf numFmtId="9" fontId="18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19" fillId="0" borderId="0" xfId="61" applyFont="1" applyFill="1" applyAlignment="1">
      <alignment horizontal="center"/>
      <protection/>
    </xf>
    <xf numFmtId="0" fontId="20" fillId="0" borderId="0" xfId="61" applyFont="1">
      <alignment/>
      <protection/>
    </xf>
    <xf numFmtId="0" fontId="19" fillId="0" borderId="0" xfId="61" applyFont="1" applyAlignment="1">
      <alignment horizontal="center" vertical="top" wrapText="1"/>
      <protection/>
    </xf>
    <xf numFmtId="0" fontId="19" fillId="0" borderId="0" xfId="61" applyFont="1" applyAlignment="1">
      <alignment horizontal="center"/>
      <protection/>
    </xf>
    <xf numFmtId="0" fontId="27" fillId="33" borderId="0" xfId="62" applyFont="1" applyFill="1" applyBorder="1" applyAlignment="1">
      <alignment horizontal="center" vertical="center"/>
      <protection/>
    </xf>
    <xf numFmtId="164" fontId="27" fillId="33" borderId="0" xfId="62" applyNumberFormat="1" applyFont="1" applyFill="1" applyBorder="1" applyAlignment="1">
      <alignment horizontal="right" vertical="center" wrapText="1"/>
      <protection/>
    </xf>
    <xf numFmtId="164" fontId="27" fillId="33" borderId="0" xfId="62" applyNumberFormat="1" applyFont="1" applyFill="1" applyBorder="1" applyAlignment="1">
      <alignment horizontal="center" vertical="center" wrapText="1"/>
      <protection/>
    </xf>
    <xf numFmtId="0" fontId="19" fillId="0" borderId="0" xfId="61" applyFont="1">
      <alignment/>
      <protection/>
    </xf>
    <xf numFmtId="0" fontId="20" fillId="0" borderId="0" xfId="61" applyFont="1" applyAlignment="1">
      <alignment horizontal="right"/>
      <protection/>
    </xf>
    <xf numFmtId="165" fontId="20" fillId="0" borderId="0" xfId="60" applyFont="1" applyAlignment="1">
      <alignment horizontal="left" indent="1"/>
      <protection/>
    </xf>
    <xf numFmtId="166" fontId="20" fillId="0" borderId="0" xfId="60" applyNumberFormat="1" applyFont="1">
      <alignment/>
      <protection/>
    </xf>
    <xf numFmtId="166" fontId="20" fillId="0" borderId="0" xfId="62" applyNumberFormat="1" applyFont="1">
      <alignment/>
      <protection/>
    </xf>
    <xf numFmtId="166" fontId="20" fillId="0" borderId="0" xfId="61" applyNumberFormat="1" applyFont="1" applyAlignment="1">
      <alignment horizontal="right"/>
      <protection/>
    </xf>
    <xf numFmtId="0" fontId="19" fillId="34" borderId="0" xfId="61" applyFont="1" applyFill="1" applyBorder="1">
      <alignment/>
      <protection/>
    </xf>
    <xf numFmtId="166" fontId="19" fillId="34" borderId="0" xfId="61" applyNumberFormat="1" applyFont="1" applyFill="1" applyBorder="1" applyAlignment="1">
      <alignment horizontal="right"/>
      <protection/>
    </xf>
    <xf numFmtId="0" fontId="19" fillId="0" borderId="0" xfId="61" applyFont="1" applyFill="1" applyBorder="1">
      <alignment/>
      <protection/>
    </xf>
    <xf numFmtId="3" fontId="19" fillId="0" borderId="0" xfId="61" applyNumberFormat="1" applyFont="1" applyFill="1" applyBorder="1" applyAlignment="1">
      <alignment horizontal="right"/>
      <protection/>
    </xf>
    <xf numFmtId="167" fontId="19" fillId="0" borderId="0" xfId="64" applyNumberFormat="1" applyFont="1" applyFill="1" applyBorder="1" applyAlignment="1">
      <alignment horizontal="right"/>
    </xf>
    <xf numFmtId="0" fontId="20" fillId="0" borderId="0" xfId="61" applyFont="1" applyFill="1">
      <alignment/>
      <protection/>
    </xf>
    <xf numFmtId="165" fontId="20" fillId="0" borderId="0" xfId="61" applyNumberFormat="1" applyFont="1" applyAlignment="1">
      <alignment horizontal="left" indent="1"/>
      <protection/>
    </xf>
    <xf numFmtId="166" fontId="20" fillId="0" borderId="0" xfId="61" applyNumberFormat="1" applyFont="1">
      <alignment/>
      <protection/>
    </xf>
    <xf numFmtId="167" fontId="20" fillId="0" borderId="0" xfId="64" applyNumberFormat="1" applyFont="1" applyAlignment="1">
      <alignment/>
    </xf>
    <xf numFmtId="165" fontId="20" fillId="0" borderId="0" xfId="61" applyNumberFormat="1" applyFont="1">
      <alignment/>
      <protection/>
    </xf>
    <xf numFmtId="0" fontId="19" fillId="34" borderId="10" xfId="61" applyFont="1" applyFill="1" applyBorder="1">
      <alignment/>
      <protection/>
    </xf>
    <xf numFmtId="166" fontId="19" fillId="34" borderId="10" xfId="61" applyNumberFormat="1" applyFont="1" applyFill="1" applyBorder="1" applyAlignment="1">
      <alignment horizontal="right"/>
      <protection/>
    </xf>
    <xf numFmtId="167" fontId="19" fillId="34" borderId="10" xfId="64" applyNumberFormat="1" applyFont="1" applyFill="1" applyBorder="1" applyAlignment="1">
      <alignment horizontal="right"/>
    </xf>
    <xf numFmtId="0" fontId="20" fillId="0" borderId="0" xfId="62" applyFont="1" applyFill="1" applyBorder="1">
      <alignment/>
      <protection/>
    </xf>
    <xf numFmtId="168" fontId="20" fillId="0" borderId="0" xfId="45" applyFont="1" applyBorder="1" applyAlignment="1">
      <alignment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 6" xfId="56"/>
    <cellStyle name="Normal 7" xfId="57"/>
    <cellStyle name="Normal 8" xfId="58"/>
    <cellStyle name="Normal 9" xfId="59"/>
    <cellStyle name="Normal_boletin 17 cuadrosA" xfId="60"/>
    <cellStyle name="Normal_boletin14a" xfId="61"/>
    <cellStyle name="Normal_cuadros balanza 2000-2006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uadros%20COMERCIO%20bolet&#237;n%202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1,"/>
      <sheetName val="cuadro2,"/>
      <sheetName val="cuadro3,"/>
      <sheetName val="cuadro4,"/>
      <sheetName val="cuadro5,"/>
      <sheetName val="cuadro6,"/>
      <sheetName val="cuadro7,"/>
      <sheetName val="cuadro8,"/>
      <sheetName val="cuadro9,"/>
      <sheetName val="cuadro10,"/>
      <sheetName val="cuadro11, "/>
      <sheetName val="cuadro12"/>
      <sheetName val="cuadro13,"/>
      <sheetName val="cuadro14,"/>
      <sheetName val="cuadro15,"/>
      <sheetName val="cuadro16,"/>
      <sheetName val="cuadro17,"/>
      <sheetName val="cuadro18,"/>
      <sheetName val="cuadro19,"/>
      <sheetName val="cuadro20,"/>
      <sheetName val="cuadro21,"/>
      <sheetName val="cuadro22,"/>
      <sheetName val="cuadro23,"/>
      <sheetName val="cuadro24, "/>
      <sheetName val="cuadro25,"/>
      <sheetName val="cuadro26, "/>
      <sheetName val="cuadro27,"/>
      <sheetName val="cuadro28,"/>
      <sheetName val="cuadro29,"/>
      <sheetName val="cuadro30,"/>
      <sheetName val="cuadro31,"/>
      <sheetName val="cuadro32,"/>
      <sheetName val="cuadro33,"/>
      <sheetName val="cuadro34, "/>
      <sheetName val="cuadro35,"/>
      <sheetName val="cuadro36, "/>
      <sheetName val="cuadro37, "/>
      <sheetName val="cuadro38, "/>
      <sheetName val="cuadro39,"/>
      <sheetName val="cuadro40,"/>
      <sheetName val="cuadro41,"/>
      <sheetName val="cuadro42,"/>
      <sheetName val="cuadro43,"/>
      <sheetName val="cuadro44, "/>
      <sheetName val="cuadro45, "/>
      <sheetName val="cuadro46"/>
      <sheetName val="cuadro47,"/>
      <sheetName val="cuadro48,"/>
      <sheetName val="cuadro49,"/>
      <sheetName val="cuadro50,"/>
      <sheetName val="cuadro51,"/>
      <sheetName val="cuadro52,"/>
      <sheetName val="cuadro53"/>
      <sheetName val="cuadro54,"/>
      <sheetName val="cuadro55,"/>
      <sheetName val="cuadro56,"/>
      <sheetName val="cuadro57,"/>
      <sheetName val="cuadro58,"/>
      <sheetName val="cuadro 59,"/>
      <sheetName val="cuadro60,"/>
      <sheetName val="cuadro61,"/>
      <sheetName val="cuadro62,"/>
      <sheetName val="cuadro63,"/>
      <sheetName val="cuadro 64,"/>
      <sheetName val="cuadro65,"/>
      <sheetName val="cuadro 66,"/>
      <sheetName val="cuadro67,"/>
      <sheetName val="cuadro 68,"/>
      <sheetName val="cuadro69,"/>
      <sheetName val="cuadro 70 "/>
      <sheetName val="cuadro 71"/>
      <sheetName val="cuadro 7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2"/>
  <sheetViews>
    <sheetView showGridLines="0" tabSelected="1" zoomScalePageLayoutView="0" workbookViewId="0" topLeftCell="A1">
      <selection activeCell="B10" sqref="B10"/>
    </sheetView>
  </sheetViews>
  <sheetFormatPr defaultColWidth="13.00390625" defaultRowHeight="15"/>
  <cols>
    <col min="1" max="1" width="49.00390625" style="2" customWidth="1"/>
    <col min="2" max="5" width="15.421875" style="2" customWidth="1"/>
    <col min="6" max="6" width="13.140625" style="2" bestFit="1" customWidth="1"/>
    <col min="7" max="16384" width="13.00390625" style="2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3" spans="1:6" ht="15">
      <c r="A3" s="3" t="s">
        <v>1</v>
      </c>
      <c r="B3" s="3"/>
      <c r="C3" s="3"/>
      <c r="D3" s="3"/>
      <c r="E3" s="3"/>
      <c r="F3" s="3"/>
    </row>
    <row r="4" spans="1:6" ht="15">
      <c r="A4" s="4" t="s">
        <v>2</v>
      </c>
      <c r="B4" s="4"/>
      <c r="C4" s="4"/>
      <c r="D4" s="4"/>
      <c r="E4" s="4"/>
      <c r="F4" s="4"/>
    </row>
    <row r="5" spans="1:6" ht="30.75" customHeight="1">
      <c r="A5" s="5" t="s">
        <v>3</v>
      </c>
      <c r="B5" s="6">
        <v>2013</v>
      </c>
      <c r="C5" s="6">
        <v>2014</v>
      </c>
      <c r="D5" s="6">
        <v>2015</v>
      </c>
      <c r="E5" s="6">
        <v>2016</v>
      </c>
      <c r="F5" s="7" t="s">
        <v>4</v>
      </c>
    </row>
    <row r="6" spans="1:5" ht="15">
      <c r="A6" s="8" t="s">
        <v>5</v>
      </c>
      <c r="B6" s="9"/>
      <c r="C6" s="9"/>
      <c r="D6" s="9"/>
      <c r="E6" s="9"/>
    </row>
    <row r="7" spans="1:6" ht="15">
      <c r="A7" s="10" t="s">
        <v>6</v>
      </c>
      <c r="B7" s="11">
        <v>1032570.2445800016</v>
      </c>
      <c r="C7" s="11">
        <v>1073841.9882699999</v>
      </c>
      <c r="D7" s="11">
        <v>1055397.2682100008</v>
      </c>
      <c r="E7" s="11">
        <v>1167296.9119700002</v>
      </c>
      <c r="F7" s="12">
        <f aca="true" t="shared" si="0" ref="F7:F12">(E7/D7-1)*100</f>
        <v>10.602608811920277</v>
      </c>
    </row>
    <row r="8" spans="1:6" ht="15">
      <c r="A8" s="10" t="s">
        <v>7</v>
      </c>
      <c r="B8" s="11">
        <v>1041.36126</v>
      </c>
      <c r="C8" s="11">
        <v>1159.2420399999999</v>
      </c>
      <c r="D8" s="11">
        <v>1171.77828</v>
      </c>
      <c r="E8" s="11">
        <v>1543.0026599999999</v>
      </c>
      <c r="F8" s="12">
        <f t="shared" si="0"/>
        <v>31.680428485156753</v>
      </c>
    </row>
    <row r="9" spans="1:6" ht="15">
      <c r="A9" s="10" t="s">
        <v>8</v>
      </c>
      <c r="B9" s="11">
        <v>6868.686749999999</v>
      </c>
      <c r="C9" s="11">
        <v>12367.86435</v>
      </c>
      <c r="D9" s="11">
        <v>13173.5976</v>
      </c>
      <c r="E9" s="11">
        <v>11306.26771</v>
      </c>
      <c r="F9" s="12">
        <f t="shared" si="0"/>
        <v>-14.174790719279285</v>
      </c>
    </row>
    <row r="10" spans="1:6" ht="15">
      <c r="A10" s="10" t="s">
        <v>9</v>
      </c>
      <c r="B10" s="11">
        <v>230884.62078000006</v>
      </c>
      <c r="C10" s="11">
        <v>189639.45466000016</v>
      </c>
      <c r="D10" s="11">
        <v>220059.50218000027</v>
      </c>
      <c r="E10" s="11">
        <v>273651.8344200001</v>
      </c>
      <c r="F10" s="12">
        <f t="shared" si="0"/>
        <v>24.35356424471202</v>
      </c>
    </row>
    <row r="11" spans="1:6" ht="15">
      <c r="A11" s="10" t="s">
        <v>10</v>
      </c>
      <c r="B11" s="11">
        <v>954.8758800000002</v>
      </c>
      <c r="C11" s="11">
        <v>2005.1910200000002</v>
      </c>
      <c r="D11" s="11">
        <v>875.49358</v>
      </c>
      <c r="E11" s="11">
        <v>1222.9826699999996</v>
      </c>
      <c r="F11" s="12">
        <f t="shared" si="0"/>
        <v>39.69064970185159</v>
      </c>
    </row>
    <row r="12" spans="1:6" ht="15">
      <c r="A12" s="10" t="s">
        <v>11</v>
      </c>
      <c r="B12" s="11">
        <v>168.55499999999998</v>
      </c>
      <c r="C12" s="11">
        <v>389.63140000000004</v>
      </c>
      <c r="D12" s="11">
        <v>137.51832</v>
      </c>
      <c r="E12" s="11">
        <v>46.70621</v>
      </c>
      <c r="F12" s="12">
        <f t="shared" si="0"/>
        <v>-66.03637246295621</v>
      </c>
    </row>
    <row r="13" spans="2:6" ht="5.25" customHeight="1">
      <c r="B13" s="13"/>
      <c r="C13" s="13"/>
      <c r="D13" s="13"/>
      <c r="E13" s="13"/>
      <c r="F13" s="12"/>
    </row>
    <row r="14" spans="1:6" ht="15">
      <c r="A14" s="14" t="s">
        <v>12</v>
      </c>
      <c r="B14" s="15">
        <f>SUM(B7:B12)</f>
        <v>1272488.3442500015</v>
      </c>
      <c r="C14" s="15">
        <f>SUM(C7:C12)</f>
        <v>1279403.3717399999</v>
      </c>
      <c r="D14" s="15">
        <f>SUM(D7:D12)</f>
        <v>1290815.158170001</v>
      </c>
      <c r="E14" s="15">
        <f>SUM(E7:E12)</f>
        <v>1455067.7056400005</v>
      </c>
      <c r="F14" s="15">
        <f>(E14/D14-1)*100</f>
        <v>12.724714799821646</v>
      </c>
    </row>
    <row r="15" ht="15">
      <c r="F15" s="12"/>
    </row>
    <row r="16" spans="1:6" ht="15">
      <c r="A16" s="8" t="s">
        <v>13</v>
      </c>
      <c r="F16" s="12"/>
    </row>
    <row r="17" spans="1:6" ht="15">
      <c r="A17" s="10" t="s">
        <v>6</v>
      </c>
      <c r="B17" s="11">
        <v>29483.71690999999</v>
      </c>
      <c r="C17" s="11">
        <v>28947.73639</v>
      </c>
      <c r="D17" s="11">
        <v>30008.964419999986</v>
      </c>
      <c r="E17" s="11">
        <v>40928.96321999999</v>
      </c>
      <c r="F17" s="12">
        <f>(E17/D17-1)*100</f>
        <v>36.38912242077299</v>
      </c>
    </row>
    <row r="18" spans="1:6" ht="15">
      <c r="A18" s="10" t="s">
        <v>7</v>
      </c>
      <c r="B18" s="11">
        <v>3230.116559999999</v>
      </c>
      <c r="C18" s="11">
        <v>3986.13583</v>
      </c>
      <c r="D18" s="11">
        <v>4434.8858500000015</v>
      </c>
      <c r="E18" s="11">
        <v>4605.3404999999975</v>
      </c>
      <c r="F18" s="12">
        <f>(E18/D18-1)*100</f>
        <v>3.843495768893268</v>
      </c>
    </row>
    <row r="19" spans="1:6" ht="15">
      <c r="A19" s="10" t="s">
        <v>8</v>
      </c>
      <c r="B19" s="11">
        <v>13.15849</v>
      </c>
      <c r="C19" s="11">
        <v>60.526390000000006</v>
      </c>
      <c r="D19" s="11">
        <v>72.57248000000001</v>
      </c>
      <c r="E19" s="11">
        <v>552.4424500000001</v>
      </c>
      <c r="F19" s="12">
        <f>(E19/D19-1)*100</f>
        <v>661.2285676333508</v>
      </c>
    </row>
    <row r="20" spans="1:6" ht="15">
      <c r="A20" s="10" t="s">
        <v>9</v>
      </c>
      <c r="B20" s="11">
        <v>82089.6913400002</v>
      </c>
      <c r="C20" s="11">
        <v>91101.56724999996</v>
      </c>
      <c r="D20" s="11">
        <v>106934.70900000026</v>
      </c>
      <c r="E20" s="11">
        <v>101082.14269999995</v>
      </c>
      <c r="F20" s="12">
        <f>(E20/D20-1)*100</f>
        <v>-5.473027751915705</v>
      </c>
    </row>
    <row r="21" spans="1:6" ht="15">
      <c r="A21" s="10" t="s">
        <v>10</v>
      </c>
      <c r="B21" s="11">
        <v>2.3022600000000004</v>
      </c>
      <c r="C21" s="11">
        <v>8.13075</v>
      </c>
      <c r="D21" s="11">
        <v>6.163480000000001</v>
      </c>
      <c r="E21" s="11"/>
      <c r="F21" s="12"/>
    </row>
    <row r="22" spans="1:6" ht="15">
      <c r="A22" s="10" t="s">
        <v>11</v>
      </c>
      <c r="B22" s="11">
        <v>59769.99432999999</v>
      </c>
      <c r="C22" s="11">
        <v>58794.17904999997</v>
      </c>
      <c r="D22" s="11">
        <v>56551.16068999998</v>
      </c>
      <c r="E22" s="11">
        <v>50939.98792000003</v>
      </c>
      <c r="F22" s="12">
        <f>(E22/D22-1)*100</f>
        <v>-9.92229461170403</v>
      </c>
    </row>
    <row r="23" spans="2:6" ht="6" customHeight="1">
      <c r="B23" s="13"/>
      <c r="C23" s="13"/>
      <c r="D23" s="13"/>
      <c r="E23" s="13"/>
      <c r="F23" s="12"/>
    </row>
    <row r="24" spans="1:6" ht="15">
      <c r="A24" s="14" t="s">
        <v>14</v>
      </c>
      <c r="B24" s="15">
        <f>SUM(B17:B22)</f>
        <v>174588.97989000016</v>
      </c>
      <c r="C24" s="15">
        <f>SUM(C17:C22)</f>
        <v>182898.27565999993</v>
      </c>
      <c r="D24" s="15">
        <f>SUM(D17:D22)</f>
        <v>198008.45592000024</v>
      </c>
      <c r="E24" s="15">
        <f>SUM(E17:E22)</f>
        <v>198108.87678999995</v>
      </c>
      <c r="F24" s="15">
        <f>(E24/D24-1)*100</f>
        <v>0.050715445223348254</v>
      </c>
    </row>
    <row r="25" spans="1:6" s="19" customFormat="1" ht="15">
      <c r="A25" s="16"/>
      <c r="B25" s="17"/>
      <c r="C25" s="17"/>
      <c r="D25" s="17"/>
      <c r="E25" s="17"/>
      <c r="F25" s="18"/>
    </row>
    <row r="26" ht="15">
      <c r="A26" s="8" t="s">
        <v>15</v>
      </c>
    </row>
    <row r="27" spans="1:6" ht="15">
      <c r="A27" s="20" t="str">
        <f>+A17</f>
        <v>Agrícola 1/</v>
      </c>
      <c r="B27" s="21">
        <f aca="true" t="shared" si="1" ref="B27:E32">+B7-B17</f>
        <v>1003086.5276700016</v>
      </c>
      <c r="C27" s="21">
        <f t="shared" si="1"/>
        <v>1044894.2518799999</v>
      </c>
      <c r="D27" s="21">
        <f t="shared" si="1"/>
        <v>1025388.3037900008</v>
      </c>
      <c r="E27" s="21">
        <f t="shared" si="1"/>
        <v>1126367.9487500002</v>
      </c>
      <c r="F27" s="22"/>
    </row>
    <row r="28" spans="1:6" ht="15">
      <c r="A28" s="20" t="str">
        <f>+A18</f>
        <v>Pecuario 2/</v>
      </c>
      <c r="B28" s="21">
        <f t="shared" si="1"/>
        <v>-2188.755299999999</v>
      </c>
      <c r="C28" s="21">
        <f t="shared" si="1"/>
        <v>-2826.89379</v>
      </c>
      <c r="D28" s="21">
        <f t="shared" si="1"/>
        <v>-3263.1075700000015</v>
      </c>
      <c r="E28" s="21">
        <f t="shared" si="1"/>
        <v>-3062.3378399999974</v>
      </c>
      <c r="F28" s="22"/>
    </row>
    <row r="29" spans="1:6" ht="15">
      <c r="A29" s="20" t="str">
        <f>+A19</f>
        <v>Pesca 3/</v>
      </c>
      <c r="B29" s="21">
        <f t="shared" si="1"/>
        <v>6855.528259999999</v>
      </c>
      <c r="C29" s="21">
        <f t="shared" si="1"/>
        <v>12307.337959999999</v>
      </c>
      <c r="D29" s="21">
        <f t="shared" si="1"/>
        <v>13101.025119999998</v>
      </c>
      <c r="E29" s="21">
        <f t="shared" si="1"/>
        <v>10753.82526</v>
      </c>
      <c r="F29" s="22"/>
    </row>
    <row r="30" spans="1:6" ht="15">
      <c r="A30" s="20" t="str">
        <f>+A20</f>
        <v>Industria alimentaria 4/</v>
      </c>
      <c r="B30" s="21">
        <f t="shared" si="1"/>
        <v>148794.92943999986</v>
      </c>
      <c r="C30" s="21">
        <f t="shared" si="1"/>
        <v>98537.8874100002</v>
      </c>
      <c r="D30" s="21">
        <f t="shared" si="1"/>
        <v>113124.79318000001</v>
      </c>
      <c r="E30" s="21">
        <f t="shared" si="1"/>
        <v>172569.69172000012</v>
      </c>
      <c r="F30" s="22"/>
    </row>
    <row r="31" spans="1:6" ht="15">
      <c r="A31" s="10" t="s">
        <v>10</v>
      </c>
      <c r="B31" s="21">
        <f t="shared" si="1"/>
        <v>952.5736200000001</v>
      </c>
      <c r="C31" s="21">
        <f t="shared" si="1"/>
        <v>1997.0602700000002</v>
      </c>
      <c r="D31" s="21">
        <f t="shared" si="1"/>
        <v>869.3300999999999</v>
      </c>
      <c r="E31" s="21">
        <f t="shared" si="1"/>
        <v>1222.9826699999996</v>
      </c>
      <c r="F31" s="22"/>
    </row>
    <row r="32" spans="1:6" ht="15">
      <c r="A32" s="20" t="str">
        <f>+A22</f>
        <v>Industria química, maquinaria y equipos 6/</v>
      </c>
      <c r="B32" s="21">
        <f t="shared" si="1"/>
        <v>-59601.43932999999</v>
      </c>
      <c r="C32" s="21">
        <f t="shared" si="1"/>
        <v>-58404.54764999997</v>
      </c>
      <c r="D32" s="21">
        <f t="shared" si="1"/>
        <v>-56413.64236999998</v>
      </c>
      <c r="E32" s="21">
        <f t="shared" si="1"/>
        <v>-50893.28171000003</v>
      </c>
      <c r="F32" s="22"/>
    </row>
    <row r="33" spans="1:6" ht="7.5" customHeight="1">
      <c r="A33" s="23"/>
      <c r="B33" s="21"/>
      <c r="C33" s="21"/>
      <c r="D33" s="21"/>
      <c r="E33" s="21"/>
      <c r="F33" s="22"/>
    </row>
    <row r="34" spans="1:6" ht="15">
      <c r="A34" s="24" t="str">
        <f>+A24</f>
        <v>Total</v>
      </c>
      <c r="B34" s="25">
        <f>+B14-B24</f>
        <v>1097899.3643600014</v>
      </c>
      <c r="C34" s="25">
        <f>+C14-C24</f>
        <v>1096505.09608</v>
      </c>
      <c r="D34" s="25">
        <f>+D14-D24</f>
        <v>1092806.7022500008</v>
      </c>
      <c r="E34" s="25">
        <f>+E14-E24</f>
        <v>1256958.8288500006</v>
      </c>
      <c r="F34" s="26"/>
    </row>
    <row r="35" s="19" customFormat="1" ht="15">
      <c r="A35" s="2" t="s">
        <v>16</v>
      </c>
    </row>
    <row r="36" s="19" customFormat="1" ht="15">
      <c r="A36" s="2" t="s">
        <v>17</v>
      </c>
    </row>
    <row r="37" ht="15">
      <c r="A37" s="2" t="s">
        <v>18</v>
      </c>
    </row>
    <row r="38" ht="15">
      <c r="A38" s="2" t="s">
        <v>19</v>
      </c>
    </row>
    <row r="39" ht="15">
      <c r="A39" s="27" t="s">
        <v>20</v>
      </c>
    </row>
    <row r="40" s="19" customFormat="1" ht="15">
      <c r="A40" s="19" t="s">
        <v>21</v>
      </c>
    </row>
    <row r="41" s="19" customFormat="1" ht="15">
      <c r="A41" s="28" t="s">
        <v>22</v>
      </c>
    </row>
    <row r="42" ht="15">
      <c r="A42" s="28"/>
    </row>
  </sheetData>
  <sheetProtection/>
  <mergeCells count="3">
    <mergeCell ref="A2:F2"/>
    <mergeCell ref="A3:F3"/>
    <mergeCell ref="A4:F4"/>
  </mergeCells>
  <printOptions horizontalCentered="1" verticalCentered="1"/>
  <pageMargins left="0.7874015748031497" right="0.7874015748031497" top="0.56" bottom="0.69" header="0" footer="0"/>
  <pageSetup horizontalDpi="600" verticalDpi="600" orientation="landscape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 Brade Monge - SEPSA</dc:creator>
  <cp:keywords/>
  <dc:description/>
  <cp:lastModifiedBy>Iver Brade Monge - SEPSA</cp:lastModifiedBy>
  <dcterms:created xsi:type="dcterms:W3CDTF">2017-05-12T13:55:00Z</dcterms:created>
  <dcterms:modified xsi:type="dcterms:W3CDTF">2017-05-12T13:55:00Z</dcterms:modified>
  <cp:category/>
  <cp:version/>
  <cp:contentType/>
  <cp:contentStatus/>
</cp:coreProperties>
</file>