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 66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 localSheetId="0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 localSheetId="0">#REF!</definedName>
    <definedName name="PRODUC">#REF!</definedName>
    <definedName name="set">#REF!</definedName>
    <definedName name="v">'[1]Cta92-98'!#REF!</definedName>
    <definedName name="VA" localSheetId="0">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<sst xmlns="http://schemas.openxmlformats.org/spreadsheetml/2006/main" count="41" uniqueCount="39">
  <si>
    <t>Cuadro 66</t>
  </si>
  <si>
    <t>Costa Rica.  Comercio exterior de cobertura agropecuaria con la Unión Europea, según partida arancelaria, 2013-2016.</t>
  </si>
  <si>
    <t>(miles de US$)</t>
  </si>
  <si>
    <t>Partida</t>
  </si>
  <si>
    <t>Producto</t>
  </si>
  <si>
    <t>Variación % 2016/15</t>
  </si>
  <si>
    <t>Participación 2016 %</t>
  </si>
  <si>
    <t>EXPORTACIONES</t>
  </si>
  <si>
    <t>0803901100</t>
  </si>
  <si>
    <t>Bananos</t>
  </si>
  <si>
    <t>0804300019</t>
  </si>
  <si>
    <t>Las demás piñas</t>
  </si>
  <si>
    <t>2009410000</t>
  </si>
  <si>
    <t>Jugo de piña tropical</t>
  </si>
  <si>
    <t>0901113090</t>
  </si>
  <si>
    <t>Los demás café oro</t>
  </si>
  <si>
    <t>2009490090</t>
  </si>
  <si>
    <t>Otros jugos de piña</t>
  </si>
  <si>
    <t>0807190000</t>
  </si>
  <si>
    <t>Melón</t>
  </si>
  <si>
    <t>0604209090</t>
  </si>
  <si>
    <t>Otros follajes</t>
  </si>
  <si>
    <t/>
  </si>
  <si>
    <t>Otros</t>
  </si>
  <si>
    <t xml:space="preserve">Total </t>
  </si>
  <si>
    <t>IMPORTACIONES</t>
  </si>
  <si>
    <t>3808929012</t>
  </si>
  <si>
    <t>Fungicidas</t>
  </si>
  <si>
    <t>2208309030</t>
  </si>
  <si>
    <t>Whisky</t>
  </si>
  <si>
    <t>2106907910</t>
  </si>
  <si>
    <t xml:space="preserve">Preparaciones alimenticias </t>
  </si>
  <si>
    <t>0601100010</t>
  </si>
  <si>
    <t>Bulbos, tubérculos y rizomas, de plantas productivas</t>
  </si>
  <si>
    <t>1107200010</t>
  </si>
  <si>
    <t>Malta entera</t>
  </si>
  <si>
    <t>3105900010</t>
  </si>
  <si>
    <t>Abonos minerales y químicos</t>
  </si>
  <si>
    <t>Fuente:  Sepsa, con información del BCCR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</si>
</sst>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0.0%"/>
    <numFmt numFmtId="167" formatCode="_-* #,##0\ &quot;Pts&quot;_-;\-* #,##0\ &quot;Pts&quot;_-;_-* &quot;-&quot;\ &quot;Pts&quot;_-;_-@_-"/>
    <numFmt numFmtId="168" formatCode="#,##0.0"/>
    <numFmt numFmtId="169" formatCode="_-* #,##0.00\ [$€]_-;\-* #,##0.00\ [$€]_-;_-* &quot;-&quot;??\ [$€]_-;_-@_-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5" tint="-0.4999699890613556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170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4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9" fillId="0" borderId="0" xfId="61" applyFont="1" applyFill="1" applyAlignment="1">
      <alignment horizontal="center"/>
      <protection/>
    </xf>
    <xf numFmtId="0" fontId="20" fillId="0" borderId="0" xfId="64" applyFont="1">
      <alignment/>
      <protection/>
    </xf>
    <xf numFmtId="0" fontId="19" fillId="0" borderId="0" xfId="61" applyFont="1" applyAlignment="1">
      <alignment horizontal="center"/>
      <protection/>
    </xf>
    <xf numFmtId="165" fontId="27" fillId="33" borderId="0" xfId="63" applyNumberFormat="1" applyFont="1" applyFill="1" applyBorder="1" applyAlignment="1">
      <alignment horizontal="center" vertical="center"/>
      <protection/>
    </xf>
    <xf numFmtId="165" fontId="27" fillId="33" borderId="0" xfId="62" applyNumberFormat="1" applyFont="1" applyFill="1" applyBorder="1" applyAlignment="1">
      <alignment horizontal="right" vertical="center" wrapText="1"/>
      <protection/>
    </xf>
    <xf numFmtId="165" fontId="27" fillId="33" borderId="0" xfId="63" applyNumberFormat="1" applyFont="1" applyFill="1" applyBorder="1" applyAlignment="1">
      <alignment horizontal="center" vertical="center" wrapText="1"/>
      <protection/>
    </xf>
    <xf numFmtId="0" fontId="20" fillId="0" borderId="0" xfId="61" applyFont="1" applyFill="1">
      <alignment/>
      <protection/>
    </xf>
    <xf numFmtId="164" fontId="19" fillId="0" borderId="0" xfId="60" applyFont="1" applyFill="1" applyAlignment="1">
      <alignment horizontal="left"/>
      <protection/>
    </xf>
    <xf numFmtId="164" fontId="20" fillId="0" borderId="0" xfId="60" applyFont="1" applyAlignment="1">
      <alignment horizontal="left"/>
      <protection/>
    </xf>
    <xf numFmtId="3" fontId="20" fillId="0" borderId="0" xfId="60" applyNumberFormat="1" applyFont="1" applyFill="1" applyAlignment="1">
      <alignment vertical="top" wrapText="1"/>
      <protection/>
    </xf>
    <xf numFmtId="3" fontId="20" fillId="0" borderId="0" xfId="60" applyNumberFormat="1" applyFont="1">
      <alignment/>
      <protection/>
    </xf>
    <xf numFmtId="166" fontId="20" fillId="0" borderId="0" xfId="66" applyNumberFormat="1" applyFont="1" applyAlignment="1">
      <alignment/>
    </xf>
    <xf numFmtId="164" fontId="20" fillId="0" borderId="0" xfId="57" applyNumberFormat="1" applyFont="1" applyFill="1">
      <alignment/>
      <protection/>
    </xf>
    <xf numFmtId="164" fontId="20" fillId="0" borderId="0" xfId="60" applyNumberFormat="1" applyFont="1" applyFill="1" applyAlignment="1">
      <alignment horizontal="left" vertical="top" wrapText="1" indent="1"/>
      <protection/>
    </xf>
    <xf numFmtId="164" fontId="20" fillId="0" borderId="0" xfId="60" applyNumberFormat="1" applyFont="1" applyFill="1" applyAlignment="1">
      <alignment vertical="top" wrapText="1"/>
      <protection/>
    </xf>
    <xf numFmtId="168" fontId="20" fillId="0" borderId="0" xfId="60" applyNumberFormat="1" applyFont="1" applyAlignment="1">
      <alignment vertical="top" wrapText="1"/>
      <protection/>
    </xf>
    <xf numFmtId="0" fontId="20" fillId="0" borderId="0" xfId="60" applyNumberFormat="1" applyFont="1" applyFill="1" applyAlignment="1">
      <alignment horizontal="left" vertical="top" wrapText="1" indent="1"/>
      <protection/>
    </xf>
    <xf numFmtId="164" fontId="20" fillId="0" borderId="0" xfId="60" applyFont="1" applyFill="1" applyAlignment="1">
      <alignment horizontal="left" vertical="top" wrapText="1"/>
      <protection/>
    </xf>
    <xf numFmtId="164" fontId="20" fillId="34" borderId="0" xfId="60" applyFont="1" applyFill="1" applyAlignment="1">
      <alignment horizontal="left" vertical="top" wrapText="1"/>
      <protection/>
    </xf>
    <xf numFmtId="3" fontId="19" fillId="35" borderId="0" xfId="61" applyNumberFormat="1" applyFont="1" applyFill="1" applyAlignment="1">
      <alignment horizontal="left"/>
      <protection/>
    </xf>
    <xf numFmtId="3" fontId="19" fillId="35" borderId="0" xfId="60" applyNumberFormat="1" applyFont="1" applyFill="1">
      <alignment/>
      <protection/>
    </xf>
    <xf numFmtId="168" fontId="19" fillId="35" borderId="0" xfId="60" applyNumberFormat="1" applyFont="1" applyFill="1" applyAlignment="1">
      <alignment vertical="top" wrapText="1"/>
      <protection/>
    </xf>
    <xf numFmtId="164" fontId="19" fillId="0" borderId="0" xfId="57" applyNumberFormat="1" applyFont="1" applyFill="1">
      <alignment/>
      <protection/>
    </xf>
    <xf numFmtId="0" fontId="20" fillId="0" borderId="0" xfId="64" applyFont="1" applyFill="1" applyAlignment="1">
      <alignment horizontal="left" vertical="top" indent="1"/>
      <protection/>
    </xf>
    <xf numFmtId="0" fontId="20" fillId="0" borderId="0" xfId="64" applyFont="1" applyFill="1" applyAlignment="1">
      <alignment vertical="top" wrapText="1"/>
      <protection/>
    </xf>
    <xf numFmtId="3" fontId="20" fillId="0" borderId="0" xfId="60" applyNumberFormat="1" applyFont="1" applyAlignment="1">
      <alignment vertical="top" wrapText="1"/>
      <protection/>
    </xf>
    <xf numFmtId="0" fontId="19" fillId="0" borderId="0" xfId="64" applyFont="1">
      <alignment/>
      <protection/>
    </xf>
    <xf numFmtId="3" fontId="20" fillId="0" borderId="0" xfId="64" applyNumberFormat="1" applyFont="1">
      <alignment/>
      <protection/>
    </xf>
    <xf numFmtId="164" fontId="20" fillId="0" borderId="0" xfId="64" applyNumberFormat="1" applyFont="1" applyAlignment="1">
      <alignment horizontal="left" vertical="top" indent="1"/>
      <protection/>
    </xf>
    <xf numFmtId="164" fontId="20" fillId="0" borderId="0" xfId="64" applyNumberFormat="1" applyFont="1" applyAlignment="1">
      <alignment vertical="top"/>
      <protection/>
    </xf>
    <xf numFmtId="165" fontId="20" fillId="0" borderId="0" xfId="60" applyNumberFormat="1" applyFont="1" applyFill="1" applyAlignment="1">
      <alignment horizontal="left" vertical="top" wrapText="1" indent="1"/>
      <protection/>
    </xf>
    <xf numFmtId="164" fontId="19" fillId="34" borderId="0" xfId="60" applyFont="1" applyFill="1" applyAlignment="1">
      <alignment horizontal="left" vertical="top" wrapText="1" indent="1"/>
      <protection/>
    </xf>
    <xf numFmtId="3" fontId="19" fillId="35" borderId="0" xfId="60" applyNumberFormat="1" applyFont="1" applyFill="1" applyAlignment="1">
      <alignment vertical="top" wrapText="1"/>
      <protection/>
    </xf>
    <xf numFmtId="0" fontId="20" fillId="0" borderId="10" xfId="64" applyFont="1" applyBorder="1">
      <alignment/>
      <protection/>
    </xf>
    <xf numFmtId="0" fontId="20" fillId="0" borderId="11" xfId="64" applyFont="1" applyBorder="1">
      <alignment/>
      <protection/>
    </xf>
    <xf numFmtId="3" fontId="20" fillId="0" borderId="11" xfId="60" applyNumberFormat="1" applyFont="1" applyBorder="1" applyAlignment="1">
      <alignment vertical="top" wrapText="1"/>
      <protection/>
    </xf>
    <xf numFmtId="169" fontId="20" fillId="0" borderId="0" xfId="45" applyFont="1" applyBorder="1" applyAlignment="1">
      <alignment/>
    </xf>
    <xf numFmtId="171" fontId="20" fillId="0" borderId="0" xfId="47" applyNumberFormat="1" applyFon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rmal_Libro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B8" sqref="B8"/>
    </sheetView>
  </sheetViews>
  <sheetFormatPr defaultColWidth="11.421875" defaultRowHeight="15"/>
  <cols>
    <col min="1" max="1" width="15.140625" style="2" customWidth="1"/>
    <col min="2" max="2" width="45.8515625" style="2" customWidth="1"/>
    <col min="3" max="6" width="15.57421875" style="2" customWidth="1"/>
    <col min="7" max="7" width="15.140625" style="2" customWidth="1"/>
    <col min="8" max="8" width="18.710937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3" t="s">
        <v>2</v>
      </c>
      <c r="B3" s="3"/>
      <c r="C3" s="3"/>
      <c r="D3" s="3"/>
      <c r="E3" s="3"/>
      <c r="F3" s="3"/>
      <c r="G3" s="3"/>
      <c r="H3" s="3"/>
    </row>
    <row r="5" spans="1:8" s="7" customFormat="1" ht="37.5" customHeight="1">
      <c r="A5" s="4" t="s">
        <v>3</v>
      </c>
      <c r="B5" s="4" t="s">
        <v>4</v>
      </c>
      <c r="C5" s="5">
        <v>2013</v>
      </c>
      <c r="D5" s="5">
        <v>2014</v>
      </c>
      <c r="E5" s="5">
        <v>2015</v>
      </c>
      <c r="F5" s="5">
        <v>2016</v>
      </c>
      <c r="G5" s="6" t="s">
        <v>5</v>
      </c>
      <c r="H5" s="6" t="s">
        <v>6</v>
      </c>
    </row>
    <row r="6" spans="1:8" s="13" customFormat="1" ht="15">
      <c r="A6" s="8" t="s">
        <v>7</v>
      </c>
      <c r="B6" s="9"/>
      <c r="C6" s="10"/>
      <c r="D6" s="10"/>
      <c r="E6" s="11"/>
      <c r="F6" s="11"/>
      <c r="G6" s="12"/>
      <c r="H6" s="12"/>
    </row>
    <row r="7" spans="1:8" s="13" customFormat="1" ht="15">
      <c r="A7" s="14" t="s">
        <v>8</v>
      </c>
      <c r="B7" s="15" t="s">
        <v>9</v>
      </c>
      <c r="C7" s="10">
        <v>383741.3142600001</v>
      </c>
      <c r="D7" s="10">
        <v>423159.6720899999</v>
      </c>
      <c r="E7" s="10">
        <v>438399.0503799992</v>
      </c>
      <c r="F7" s="10">
        <v>519629.93544</v>
      </c>
      <c r="G7" s="16">
        <f aca="true" t="shared" si="0" ref="G7:G13">(F7/E7-1)*100</f>
        <v>18.528982895740942</v>
      </c>
      <c r="H7" s="16">
        <f aca="true" t="shared" si="1" ref="H7:H16">(F7/$F$16)*100</f>
        <v>35.711735847470045</v>
      </c>
    </row>
    <row r="8" spans="1:8" s="13" customFormat="1" ht="15.75" customHeight="1">
      <c r="A8" s="14" t="s">
        <v>10</v>
      </c>
      <c r="B8" s="15" t="s">
        <v>11</v>
      </c>
      <c r="C8" s="10">
        <v>389728.1692799998</v>
      </c>
      <c r="D8" s="10">
        <v>398207.8851299998</v>
      </c>
      <c r="E8" s="10">
        <v>362580.5425000003</v>
      </c>
      <c r="F8" s="10">
        <v>387121.9825100002</v>
      </c>
      <c r="G8" s="16">
        <f t="shared" si="0"/>
        <v>6.768548538425745</v>
      </c>
      <c r="H8" s="16">
        <f t="shared" si="1"/>
        <v>26.605083805342755</v>
      </c>
    </row>
    <row r="9" spans="1:8" s="13" customFormat="1" ht="15">
      <c r="A9" s="14" t="s">
        <v>12</v>
      </c>
      <c r="B9" s="15" t="s">
        <v>13</v>
      </c>
      <c r="C9" s="10">
        <v>52066.84028000001</v>
      </c>
      <c r="D9" s="10">
        <v>51427.010700000006</v>
      </c>
      <c r="E9" s="10">
        <v>60170.37921000001</v>
      </c>
      <c r="F9" s="10">
        <v>104188.21138999998</v>
      </c>
      <c r="G9" s="16">
        <f t="shared" si="0"/>
        <v>73.15531787887492</v>
      </c>
      <c r="H9" s="16">
        <f t="shared" si="1"/>
        <v>7.160368619697569</v>
      </c>
    </row>
    <row r="10" spans="1:8" s="13" customFormat="1" ht="15">
      <c r="A10" s="14" t="s">
        <v>14</v>
      </c>
      <c r="B10" s="15" t="s">
        <v>15</v>
      </c>
      <c r="C10" s="10">
        <v>98705.94237000002</v>
      </c>
      <c r="D10" s="10">
        <v>82404.16815999999</v>
      </c>
      <c r="E10" s="10">
        <v>96479.29959</v>
      </c>
      <c r="F10" s="10">
        <v>98554.41995000002</v>
      </c>
      <c r="G10" s="16">
        <f t="shared" si="0"/>
        <v>2.150845174890881</v>
      </c>
      <c r="H10" s="16">
        <f t="shared" si="1"/>
        <v>6.773184475745862</v>
      </c>
    </row>
    <row r="11" spans="1:8" s="13" customFormat="1" ht="15">
      <c r="A11" s="14" t="s">
        <v>16</v>
      </c>
      <c r="B11" s="15" t="s">
        <v>17</v>
      </c>
      <c r="C11" s="10">
        <v>29291.16298</v>
      </c>
      <c r="D11" s="10">
        <v>19509.350279999995</v>
      </c>
      <c r="E11" s="10">
        <v>46758.401530000025</v>
      </c>
      <c r="F11" s="10">
        <v>45731.68909999999</v>
      </c>
      <c r="G11" s="16">
        <f t="shared" si="0"/>
        <v>-2.1957817128143264</v>
      </c>
      <c r="H11" s="16">
        <f t="shared" si="1"/>
        <v>3.142925165800807</v>
      </c>
    </row>
    <row r="12" spans="1:8" s="13" customFormat="1" ht="15">
      <c r="A12" s="14" t="s">
        <v>18</v>
      </c>
      <c r="B12" s="15" t="s">
        <v>19</v>
      </c>
      <c r="C12" s="10">
        <v>33816.61140999998</v>
      </c>
      <c r="D12" s="10">
        <v>40927.057080000006</v>
      </c>
      <c r="E12" s="10">
        <v>40986.408389999975</v>
      </c>
      <c r="F12" s="10">
        <v>37099.49554</v>
      </c>
      <c r="G12" s="16">
        <f t="shared" si="0"/>
        <v>-9.483419022751738</v>
      </c>
      <c r="H12" s="16">
        <f t="shared" si="1"/>
        <v>2.5496748636643045</v>
      </c>
    </row>
    <row r="13" spans="1:8" s="13" customFormat="1" ht="15">
      <c r="A13" s="14" t="s">
        <v>20</v>
      </c>
      <c r="B13" s="15" t="s">
        <v>21</v>
      </c>
      <c r="C13" s="10">
        <v>6714.0704000000005</v>
      </c>
      <c r="D13" s="10">
        <v>9478.16377</v>
      </c>
      <c r="E13" s="10">
        <v>15128.681149999997</v>
      </c>
      <c r="F13" s="10">
        <v>24418.61779</v>
      </c>
      <c r="G13" s="16">
        <f t="shared" si="0"/>
        <v>61.406123560215335</v>
      </c>
      <c r="H13" s="16">
        <f t="shared" si="1"/>
        <v>1.6781774274386534</v>
      </c>
    </row>
    <row r="14" spans="1:8" s="13" customFormat="1" ht="15">
      <c r="A14" s="14"/>
      <c r="B14" s="15" t="s">
        <v>22</v>
      </c>
      <c r="C14" s="10"/>
      <c r="D14" s="10"/>
      <c r="E14" s="10"/>
      <c r="F14" s="10"/>
      <c r="G14" s="16"/>
      <c r="H14" s="16">
        <f t="shared" si="1"/>
        <v>0</v>
      </c>
    </row>
    <row r="15" spans="1:8" s="13" customFormat="1" ht="15">
      <c r="A15" s="17"/>
      <c r="B15" s="18" t="s">
        <v>23</v>
      </c>
      <c r="C15" s="10">
        <v>278424.2332700015</v>
      </c>
      <c r="D15" s="10">
        <v>254290.0645300002</v>
      </c>
      <c r="E15" s="10">
        <v>230312.3954200016</v>
      </c>
      <c r="F15" s="10">
        <v>238323.35392000014</v>
      </c>
      <c r="G15" s="16">
        <f>(F15/E15-1)*100</f>
        <v>3.478301063817968</v>
      </c>
      <c r="H15" s="16">
        <f t="shared" si="1"/>
        <v>16.378849794839986</v>
      </c>
    </row>
    <row r="16" spans="1:8" s="23" customFormat="1" ht="15">
      <c r="A16" s="19"/>
      <c r="B16" s="20" t="s">
        <v>24</v>
      </c>
      <c r="C16" s="21">
        <f>SUM(C7:C15)</f>
        <v>1272488.3442500015</v>
      </c>
      <c r="D16" s="21">
        <f>SUM(D7:D15)</f>
        <v>1279403.3717399999</v>
      </c>
      <c r="E16" s="21">
        <f>SUM(E7:E15)</f>
        <v>1290815.158170001</v>
      </c>
      <c r="F16" s="21">
        <f>SUM(F7:F15)</f>
        <v>1455067.7056400005</v>
      </c>
      <c r="G16" s="22">
        <f>(F16/E16-1)*100</f>
        <v>12.724714799821646</v>
      </c>
      <c r="H16" s="22">
        <f t="shared" si="1"/>
        <v>100</v>
      </c>
    </row>
    <row r="17" spans="1:6" s="13" customFormat="1" ht="15">
      <c r="A17" s="24"/>
      <c r="B17" s="25"/>
      <c r="C17" s="26"/>
      <c r="D17" s="26"/>
      <c r="E17" s="26"/>
      <c r="F17" s="26"/>
    </row>
    <row r="18" spans="1:6" ht="15">
      <c r="A18" s="27" t="s">
        <v>25</v>
      </c>
      <c r="D18" s="28"/>
      <c r="E18" s="28"/>
      <c r="F18" s="28"/>
    </row>
    <row r="19" spans="1:8" s="13" customFormat="1" ht="15">
      <c r="A19" s="29" t="s">
        <v>26</v>
      </c>
      <c r="B19" s="30" t="s">
        <v>27</v>
      </c>
      <c r="C19" s="26">
        <v>13337.939049999999</v>
      </c>
      <c r="D19" s="26">
        <v>19088.918909999997</v>
      </c>
      <c r="E19" s="26">
        <v>19008.712700000004</v>
      </c>
      <c r="F19" s="26">
        <v>17327.241129999995</v>
      </c>
      <c r="G19" s="16">
        <f aca="true" t="shared" si="2" ref="G19:G26">(F19/E19-1)*100</f>
        <v>-8.845794013184328</v>
      </c>
      <c r="H19" s="16">
        <f aca="true" t="shared" si="3" ref="H19:H26">(F19/$F$26)*100</f>
        <v>8.746322431764266</v>
      </c>
    </row>
    <row r="20" spans="1:8" s="13" customFormat="1" ht="15">
      <c r="A20" s="29" t="s">
        <v>28</v>
      </c>
      <c r="B20" s="30" t="s">
        <v>29</v>
      </c>
      <c r="C20" s="26">
        <v>10679.58456</v>
      </c>
      <c r="D20" s="26">
        <v>12695.291170000002</v>
      </c>
      <c r="E20" s="26">
        <v>14561.305560000003</v>
      </c>
      <c r="F20" s="26">
        <v>11293.268899999997</v>
      </c>
      <c r="G20" s="16">
        <f t="shared" si="2"/>
        <v>-22.443294294828362</v>
      </c>
      <c r="H20" s="16">
        <f t="shared" si="3"/>
        <v>5.700536534751609</v>
      </c>
    </row>
    <row r="21" spans="1:8" s="13" customFormat="1" ht="15">
      <c r="A21" s="29" t="s">
        <v>30</v>
      </c>
      <c r="B21" s="30" t="s">
        <v>31</v>
      </c>
      <c r="C21" s="26">
        <v>8091.76079</v>
      </c>
      <c r="D21" s="26">
        <v>10226.83453</v>
      </c>
      <c r="E21" s="26">
        <v>11807.39719</v>
      </c>
      <c r="F21" s="26">
        <v>11137.400319999999</v>
      </c>
      <c r="G21" s="16">
        <f t="shared" si="2"/>
        <v>-5.6743824165366386</v>
      </c>
      <c r="H21" s="16">
        <f t="shared" si="3"/>
        <v>5.6218582935109485</v>
      </c>
    </row>
    <row r="22" spans="1:8" s="13" customFormat="1" ht="15">
      <c r="A22" s="29" t="s">
        <v>32</v>
      </c>
      <c r="B22" s="30" t="s">
        <v>33</v>
      </c>
      <c r="C22" s="26">
        <v>5688.87399</v>
      </c>
      <c r="D22" s="26">
        <v>8206.78584</v>
      </c>
      <c r="E22" s="26">
        <v>6929.163729999998</v>
      </c>
      <c r="F22" s="26">
        <v>7994.36582</v>
      </c>
      <c r="G22" s="16">
        <f t="shared" si="2"/>
        <v>15.372736617381122</v>
      </c>
      <c r="H22" s="16">
        <f t="shared" si="3"/>
        <v>4.035339531238781</v>
      </c>
    </row>
    <row r="23" spans="1:8" s="13" customFormat="1" ht="15">
      <c r="A23" s="29" t="s">
        <v>34</v>
      </c>
      <c r="B23" s="30" t="s">
        <v>35</v>
      </c>
      <c r="C23" s="26">
        <v>5677.95315</v>
      </c>
      <c r="D23" s="26">
        <v>1921.5729899999997</v>
      </c>
      <c r="E23" s="26">
        <v>3699.30584</v>
      </c>
      <c r="F23" s="26">
        <v>6518.1881</v>
      </c>
      <c r="G23" s="16">
        <f t="shared" si="2"/>
        <v>76.20030302766207</v>
      </c>
      <c r="H23" s="16">
        <f t="shared" si="3"/>
        <v>3.2902049648736496</v>
      </c>
    </row>
    <row r="24" spans="1:8" s="13" customFormat="1" ht="15">
      <c r="A24" s="29" t="s">
        <v>36</v>
      </c>
      <c r="B24" s="30" t="s">
        <v>37</v>
      </c>
      <c r="C24" s="26">
        <v>3030.9640600000002</v>
      </c>
      <c r="D24" s="26">
        <v>3714.7116300000002</v>
      </c>
      <c r="E24" s="26">
        <v>2712.8528900000006</v>
      </c>
      <c r="F24" s="26">
        <v>4772.601590000001</v>
      </c>
      <c r="G24" s="16">
        <f t="shared" si="2"/>
        <v>75.92555820452174</v>
      </c>
      <c r="H24" s="16">
        <f t="shared" si="3"/>
        <v>2.4090801317596036</v>
      </c>
    </row>
    <row r="25" spans="1:8" s="13" customFormat="1" ht="15">
      <c r="A25" s="31"/>
      <c r="B25" s="18" t="s">
        <v>23</v>
      </c>
      <c r="C25" s="10">
        <v>128081.90429000017</v>
      </c>
      <c r="D25" s="10">
        <v>127044.16058999993</v>
      </c>
      <c r="E25" s="10">
        <v>139289.71801000024</v>
      </c>
      <c r="F25" s="10">
        <v>139065.81092999998</v>
      </c>
      <c r="G25" s="16">
        <f t="shared" si="2"/>
        <v>-0.16074918034092445</v>
      </c>
      <c r="H25" s="16">
        <f t="shared" si="3"/>
        <v>70.19665811210115</v>
      </c>
    </row>
    <row r="26" spans="1:8" s="23" customFormat="1" ht="14.25" customHeight="1">
      <c r="A26" s="32"/>
      <c r="B26" s="20" t="s">
        <v>24</v>
      </c>
      <c r="C26" s="33">
        <f>SUM(C19:C25)</f>
        <v>174588.97989000016</v>
      </c>
      <c r="D26" s="33">
        <f>SUM(D19:D25)</f>
        <v>182898.27565999993</v>
      </c>
      <c r="E26" s="33">
        <f>SUM(E19:E25)</f>
        <v>198008.45592000024</v>
      </c>
      <c r="F26" s="33">
        <f>SUM(F19:F25)</f>
        <v>198108.87678999995</v>
      </c>
      <c r="G26" s="22">
        <f t="shared" si="2"/>
        <v>0.050715445223348254</v>
      </c>
      <c r="H26" s="22">
        <f t="shared" si="3"/>
        <v>100</v>
      </c>
    </row>
    <row r="27" spans="1:8" ht="15.75" thickBot="1">
      <c r="A27" s="34"/>
      <c r="B27" s="35"/>
      <c r="C27" s="36"/>
      <c r="D27" s="36"/>
      <c r="E27" s="36"/>
      <c r="F27" s="36"/>
      <c r="G27" s="35"/>
      <c r="H27" s="35"/>
    </row>
    <row r="28" spans="1:6" ht="15">
      <c r="A28" s="37" t="s">
        <v>38</v>
      </c>
      <c r="C28" s="38"/>
      <c r="D28" s="38"/>
      <c r="E28" s="38"/>
      <c r="F28" s="38"/>
    </row>
    <row r="29" spans="3:6" ht="15">
      <c r="C29" s="26"/>
      <c r="D29" s="26"/>
      <c r="E29" s="26"/>
      <c r="F29" s="26"/>
    </row>
    <row r="30" spans="3:6" ht="15">
      <c r="C30" s="26"/>
      <c r="D30" s="26"/>
      <c r="E30" s="26"/>
      <c r="F30" s="26"/>
    </row>
  </sheetData>
  <sheetProtection/>
  <mergeCells count="3">
    <mergeCell ref="A1:H1"/>
    <mergeCell ref="A2:H2"/>
    <mergeCell ref="A3:H3"/>
  </mergeCells>
  <printOptions/>
  <pageMargins left="0.75" right="0.75" top="1" bottom="1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2017-05-12T13:55:01Z</dcterms:created>
  <dcterms:modified xsi:type="dcterms:W3CDTF">2017-05-12T13:55:01Z</dcterms:modified>
  <cp:category/>
  <cp:version/>
  <cp:contentType/>
  <cp:contentStatus/>
</cp:coreProperties>
</file>