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1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'area prod cuadro 1'!$1:$4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<sst xmlns="http://schemas.openxmlformats.org/spreadsheetml/2006/main" count="54" uniqueCount="54">
  <si>
    <t>Cuadro 1</t>
  </si>
  <si>
    <t>Costa Rica. Área sembrada de las principales actividades agrícolas, 2014-2017.</t>
  </si>
  <si>
    <t>(hectáreas)</t>
  </si>
  <si>
    <t>Actividades</t>
  </si>
  <si>
    <t>2017a/</t>
  </si>
  <si>
    <t>Variación % 2016/17</t>
  </si>
  <si>
    <t>Participación 2017 %</t>
  </si>
  <si>
    <t>TMC
 2014-2017</t>
  </si>
  <si>
    <t>Cultivos Industriales</t>
  </si>
  <si>
    <t xml:space="preserve">Café </t>
  </si>
  <si>
    <t>Palma Aceitera</t>
  </si>
  <si>
    <t xml:space="preserve">Caña de azúcar </t>
  </si>
  <si>
    <t>Naranja</t>
  </si>
  <si>
    <t>Palmito</t>
  </si>
  <si>
    <t>Cacao</t>
  </si>
  <si>
    <t>Pimienta</t>
  </si>
  <si>
    <t>Frutas Frescas</t>
  </si>
  <si>
    <t>Banano de exportación</t>
  </si>
  <si>
    <t>Piña</t>
  </si>
  <si>
    <t>Plátano</t>
  </si>
  <si>
    <t xml:space="preserve">Melón </t>
  </si>
  <si>
    <t>Mango</t>
  </si>
  <si>
    <t>Aguacate</t>
  </si>
  <si>
    <t>Rambután</t>
  </si>
  <si>
    <t>Sandía</t>
  </si>
  <si>
    <t>Mora</t>
  </si>
  <si>
    <t>Papaya</t>
  </si>
  <si>
    <t>Fresa</t>
  </si>
  <si>
    <t>Granos Básicos</t>
  </si>
  <si>
    <t>Arroz</t>
  </si>
  <si>
    <t>Frijol</t>
  </si>
  <si>
    <t xml:space="preserve">Maíz </t>
  </si>
  <si>
    <t>Hortalizas</t>
  </si>
  <si>
    <t>Papa</t>
  </si>
  <si>
    <t>Cebolla</t>
  </si>
  <si>
    <t>Tomate</t>
  </si>
  <si>
    <t>Zanahoria</t>
  </si>
  <si>
    <t>Repollo</t>
  </si>
  <si>
    <t>Ayote</t>
  </si>
  <si>
    <t>Chile dulce</t>
  </si>
  <si>
    <t>Chayote</t>
  </si>
  <si>
    <t>Culantro coyote</t>
  </si>
  <si>
    <t>Raíces Tropicales</t>
  </si>
  <si>
    <t>Yuca</t>
  </si>
  <si>
    <t>Tiquisque</t>
  </si>
  <si>
    <t>Ñame</t>
  </si>
  <si>
    <t>Ñampí (Chamol)</t>
  </si>
  <si>
    <t>Malanga</t>
  </si>
  <si>
    <t>Yampí (Papa Chiricana o Papa China)</t>
  </si>
  <si>
    <t>Jengibre</t>
  </si>
  <si>
    <t>Camote</t>
  </si>
  <si>
    <t>Total</t>
  </si>
  <si>
    <t>a/ Dato Preliminar</t>
  </si>
  <si>
    <t xml:space="preserve">Fuente: Sepsa, con base en la información que suministran los funcionarios de las instituciones públicas y privadas del Sector Agropecuario. 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</si>
</sst>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_(* #,##0_);_(* \(#,##0\);_(* &quot;-&quot;??_);_(@_)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#,##0\ &quot;€&quot;;\-#,##0\ &quot;€&quot;"/>
    <numFmt numFmtId="171" formatCode="_(* #,##0.0_);_(* \(#,##0.0\);_(* &quot;-&quot;??_);_(@_)"/>
    <numFmt numFmtId="172" formatCode="_-* #,##0\ &quot;Pts&quot;_-;\-* #,##0\ &quot;Pts&quot;_-;_-* &quot;-&quot;\ &quot;Pts&quot;_-;_-@_-"/>
  </numFmts>
  <fonts count="39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86"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17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172" fontId="0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164" fontId="0" fillId="0" borderId="0" xfId="0" applyAlignment="1">
      <alignment/>
    </xf>
    <xf numFmtId="0" fontId="19" fillId="0" borderId="0" xfId="68" applyFont="1" applyBorder="1" applyAlignment="1">
      <alignment horizontal="center" vertical="top" wrapText="1"/>
      <protection/>
    </xf>
    <xf numFmtId="0" fontId="22" fillId="0" borderId="0" xfId="71" applyFont="1" applyBorder="1" applyAlignment="1">
      <alignment horizontal="center" vertical="top" wrapText="1"/>
      <protection/>
    </xf>
    <xf numFmtId="0" fontId="20" fillId="0" borderId="0" xfId="68" applyFont="1">
      <alignment/>
      <protection/>
    </xf>
    <xf numFmtId="0" fontId="19" fillId="0" borderId="0" xfId="68" applyFont="1" applyBorder="1" applyAlignment="1">
      <alignment horizontal="center" wrapText="1"/>
      <protection/>
    </xf>
    <xf numFmtId="0" fontId="22" fillId="0" borderId="0" xfId="71" applyFont="1" applyAlignment="1">
      <alignment horizontal="center" wrapText="1"/>
      <protection/>
    </xf>
    <xf numFmtId="0" fontId="22" fillId="0" borderId="0" xfId="71" applyFont="1" applyAlignment="1">
      <alignment wrapText="1"/>
      <protection/>
    </xf>
    <xf numFmtId="0" fontId="26" fillId="33" borderId="0" xfId="74" applyFont="1" applyFill="1" applyBorder="1" applyAlignment="1">
      <alignment vertical="center" wrapText="1"/>
      <protection/>
    </xf>
    <xf numFmtId="0" fontId="26" fillId="33" borderId="0" xfId="74" applyFont="1" applyFill="1" applyBorder="1" applyAlignment="1">
      <alignment horizontal="center" vertical="center" wrapText="1"/>
      <protection/>
    </xf>
    <xf numFmtId="164" fontId="26" fillId="33" borderId="0" xfId="0" applyFont="1" applyFill="1" applyBorder="1" applyAlignment="1">
      <alignment horizontal="center" vertical="top" wrapText="1"/>
    </xf>
    <xf numFmtId="0" fontId="19" fillId="34" borderId="0" xfId="68" applyFont="1" applyFill="1" applyBorder="1" applyAlignment="1">
      <alignment wrapText="1"/>
      <protection/>
    </xf>
    <xf numFmtId="165" fontId="19" fillId="34" borderId="0" xfId="48" applyNumberFormat="1" applyFont="1" applyFill="1" applyBorder="1" applyAlignment="1">
      <alignment horizontal="right" wrapText="1"/>
    </xf>
    <xf numFmtId="166" fontId="19" fillId="34" borderId="0" xfId="50" applyNumberFormat="1" applyFont="1" applyFill="1" applyBorder="1" applyAlignment="1">
      <alignment horizontal="right" wrapText="1"/>
    </xf>
    <xf numFmtId="0" fontId="21" fillId="0" borderId="0" xfId="68" applyFont="1">
      <alignment/>
      <protection/>
    </xf>
    <xf numFmtId="0" fontId="20" fillId="35" borderId="0" xfId="68" applyFont="1" applyFill="1" applyBorder="1" applyAlignment="1">
      <alignment horizontal="left" indent="1"/>
      <protection/>
    </xf>
    <xf numFmtId="165" fontId="20" fillId="35" borderId="0" xfId="48" applyNumberFormat="1" applyFont="1" applyFill="1" applyBorder="1" applyAlignment="1">
      <alignment horizontal="right" wrapText="1"/>
    </xf>
    <xf numFmtId="166" fontId="20" fillId="35" borderId="0" xfId="50" applyNumberFormat="1" applyFont="1" applyFill="1" applyBorder="1" applyAlignment="1">
      <alignment horizontal="right" wrapText="1"/>
    </xf>
    <xf numFmtId="0" fontId="20" fillId="35" borderId="0" xfId="68" applyFont="1" applyFill="1" applyBorder="1" applyAlignment="1">
      <alignment horizontal="left" wrapText="1" indent="1"/>
      <protection/>
    </xf>
    <xf numFmtId="0" fontId="20" fillId="35" borderId="0" xfId="68" applyFont="1" applyFill="1" applyBorder="1" applyAlignment="1">
      <alignment horizontal="left" vertical="top" wrapText="1" indent="1"/>
      <protection/>
    </xf>
    <xf numFmtId="165" fontId="20" fillId="35" borderId="0" xfId="48" applyNumberFormat="1" applyFont="1" applyFill="1" applyBorder="1" applyAlignment="1">
      <alignment horizontal="right" vertical="top" wrapText="1"/>
    </xf>
    <xf numFmtId="0" fontId="21" fillId="0" borderId="0" xfId="68" applyFont="1" applyAlignment="1">
      <alignment vertical="top"/>
      <protection/>
    </xf>
    <xf numFmtId="166" fontId="20" fillId="35" borderId="0" xfId="50" applyNumberFormat="1" applyFont="1" applyFill="1" applyBorder="1" applyAlignment="1">
      <alignment horizontal="right" vertical="top" wrapText="1"/>
    </xf>
    <xf numFmtId="0" fontId="19" fillId="34" borderId="10" xfId="71" applyFont="1" applyFill="1" applyBorder="1" applyAlignment="1">
      <alignment horizontal="left"/>
      <protection/>
    </xf>
    <xf numFmtId="165" fontId="19" fillId="34" borderId="10" xfId="48" applyNumberFormat="1" applyFont="1" applyFill="1" applyBorder="1" applyAlignment="1">
      <alignment horizontal="right" vertical="top" wrapText="1"/>
    </xf>
    <xf numFmtId="166" fontId="19" fillId="34" borderId="10" xfId="50" applyNumberFormat="1" applyFont="1" applyFill="1" applyBorder="1" applyAlignment="1">
      <alignment horizontal="right" wrapText="1"/>
    </xf>
    <xf numFmtId="0" fontId="20" fillId="0" borderId="0" xfId="68" applyFont="1" applyBorder="1" applyAlignment="1">
      <alignment horizontal="justify" wrapText="1"/>
      <protection/>
    </xf>
    <xf numFmtId="0" fontId="22" fillId="0" borderId="0" xfId="71" applyFont="1" applyAlignment="1">
      <alignment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Libro2a" xfId="74"/>
    <cellStyle name="Notas" xfId="75"/>
    <cellStyle name="Percent" xfId="76"/>
    <cellStyle name="Porcentual 2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selection activeCell="E10" sqref="E10"/>
    </sheetView>
  </sheetViews>
  <sheetFormatPr defaultColWidth="8.375" defaultRowHeight="12.75"/>
  <cols>
    <col min="1" max="1" width="27.125" style="3" customWidth="1"/>
    <col min="2" max="5" width="8.625" style="3" customWidth="1"/>
    <col min="6" max="6" width="9.75390625" style="3" customWidth="1"/>
    <col min="7" max="7" width="10.75390625" style="3" customWidth="1"/>
    <col min="8" max="8" width="12.25390625" style="3" customWidth="1"/>
    <col min="9" max="16384" width="8.375" style="3" customWidth="1"/>
  </cols>
  <sheetData>
    <row r="1" spans="1:8" ht="14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4" t="s">
        <v>1</v>
      </c>
      <c r="B2" s="5"/>
      <c r="C2" s="5"/>
      <c r="D2" s="5"/>
      <c r="E2" s="5"/>
      <c r="F2" s="5"/>
      <c r="G2" s="5"/>
      <c r="H2" s="6"/>
    </row>
    <row r="3" spans="1:8" ht="14.25" customHeight="1">
      <c r="A3" s="4" t="s">
        <v>2</v>
      </c>
      <c r="B3" s="5"/>
      <c r="C3" s="5"/>
      <c r="D3" s="5"/>
      <c r="E3" s="5"/>
      <c r="F3" s="5"/>
      <c r="G3" s="5"/>
      <c r="H3" s="6"/>
    </row>
    <row r="4" spans="1:8" ht="31.5" customHeight="1">
      <c r="A4" s="7" t="s">
        <v>3</v>
      </c>
      <c r="B4" s="8">
        <v>2014</v>
      </c>
      <c r="C4" s="8">
        <v>2015</v>
      </c>
      <c r="D4" s="8">
        <v>2016</v>
      </c>
      <c r="E4" s="8" t="s">
        <v>4</v>
      </c>
      <c r="F4" s="9" t="s">
        <v>5</v>
      </c>
      <c r="G4" s="9" t="s">
        <v>6</v>
      </c>
      <c r="H4" s="9" t="s">
        <v>7</v>
      </c>
    </row>
    <row r="5" spans="1:8" s="13" customFormat="1" ht="16.5" customHeight="1">
      <c r="A5" s="10" t="s">
        <v>8</v>
      </c>
      <c r="B5" s="11">
        <f>SUM(B6:B12)</f>
        <v>266842</v>
      </c>
      <c r="C5" s="11">
        <f>SUM(C6:C12)</f>
        <v>250257</v>
      </c>
      <c r="D5" s="11">
        <f>SUM(D6:D12)</f>
        <v>253504</v>
      </c>
      <c r="E5" s="11">
        <f>SUM(E6:E12)</f>
        <v>253429</v>
      </c>
      <c r="F5" s="12">
        <f aca="true" t="shared" si="0" ref="F5:F48">+((E5/D5)-1)*100</f>
        <v>-0.029585331986869967</v>
      </c>
      <c r="G5" s="12">
        <f aca="true" t="shared" si="1" ref="G5:G48">(E5/$E$48)*100</f>
        <v>56.305100867243716</v>
      </c>
      <c r="H5" s="12">
        <v>-1.7044083786180608</v>
      </c>
    </row>
    <row r="6" spans="1:8" s="13" customFormat="1" ht="15">
      <c r="A6" s="14" t="s">
        <v>9</v>
      </c>
      <c r="B6" s="15">
        <v>93774</v>
      </c>
      <c r="C6" s="15">
        <v>84133</v>
      </c>
      <c r="D6" s="15">
        <v>84133</v>
      </c>
      <c r="E6" s="15">
        <v>84133</v>
      </c>
      <c r="F6" s="16">
        <f t="shared" si="0"/>
        <v>0</v>
      </c>
      <c r="G6" s="16">
        <f t="shared" si="1"/>
        <v>18.692087532460043</v>
      </c>
      <c r="H6" s="16">
        <v>-3.5516850360022945</v>
      </c>
    </row>
    <row r="7" spans="1:8" s="13" customFormat="1" ht="15">
      <c r="A7" s="14" t="s">
        <v>10</v>
      </c>
      <c r="B7" s="15">
        <v>77750</v>
      </c>
      <c r="C7" s="15">
        <v>69426</v>
      </c>
      <c r="D7" s="15">
        <v>72456</v>
      </c>
      <c r="E7" s="15">
        <v>72856</v>
      </c>
      <c r="F7" s="16">
        <f t="shared" si="0"/>
        <v>0.5520591807441688</v>
      </c>
      <c r="G7" s="16">
        <f t="shared" si="1"/>
        <v>16.18664173706998</v>
      </c>
      <c r="H7" s="16">
        <v>-2.1438086505381593</v>
      </c>
    </row>
    <row r="8" spans="1:8" s="13" customFormat="1" ht="15">
      <c r="A8" s="14" t="s">
        <v>11</v>
      </c>
      <c r="B8" s="15">
        <v>63205</v>
      </c>
      <c r="C8" s="15">
        <v>64676</v>
      </c>
      <c r="D8" s="15">
        <v>65485</v>
      </c>
      <c r="E8" s="15">
        <v>64250</v>
      </c>
      <c r="F8" s="16">
        <f t="shared" si="0"/>
        <v>-1.8859280751317042</v>
      </c>
      <c r="G8" s="16">
        <f t="shared" si="1"/>
        <v>14.274620231782507</v>
      </c>
      <c r="H8" s="16">
        <v>0.5481070345637384</v>
      </c>
    </row>
    <row r="9" spans="1:8" s="13" customFormat="1" ht="15">
      <c r="A9" s="14" t="s">
        <v>12</v>
      </c>
      <c r="B9" s="15">
        <v>21923</v>
      </c>
      <c r="C9" s="15">
        <v>22605</v>
      </c>
      <c r="D9" s="15">
        <v>23000</v>
      </c>
      <c r="E9" s="15">
        <v>23400</v>
      </c>
      <c r="F9" s="16">
        <f t="shared" si="0"/>
        <v>1.7391304347825987</v>
      </c>
      <c r="G9" s="16">
        <f t="shared" si="1"/>
        <v>5.198850014376819</v>
      </c>
      <c r="H9" s="16">
        <v>2.1971123113260216</v>
      </c>
    </row>
    <row r="10" spans="1:8" s="13" customFormat="1" ht="15">
      <c r="A10" s="14" t="s">
        <v>13</v>
      </c>
      <c r="B10" s="15">
        <v>5240</v>
      </c>
      <c r="C10" s="15">
        <v>4716</v>
      </c>
      <c r="D10" s="15">
        <v>4200</v>
      </c>
      <c r="E10" s="15">
        <v>4550</v>
      </c>
      <c r="F10" s="16">
        <f t="shared" si="0"/>
        <v>8.333333333333325</v>
      </c>
      <c r="G10" s="16">
        <f t="shared" si="1"/>
        <v>1.0108875027954927</v>
      </c>
      <c r="H10" s="16">
        <v>-4.597438245645091</v>
      </c>
    </row>
    <row r="11" spans="1:8" s="13" customFormat="1" ht="15">
      <c r="A11" s="14" t="s">
        <v>14</v>
      </c>
      <c r="B11" s="15">
        <v>4750</v>
      </c>
      <c r="C11" s="15">
        <v>4491</v>
      </c>
      <c r="D11" s="15">
        <v>4000</v>
      </c>
      <c r="E11" s="15">
        <v>4000</v>
      </c>
      <c r="F11" s="16">
        <f t="shared" si="0"/>
        <v>0</v>
      </c>
      <c r="G11" s="16">
        <f t="shared" si="1"/>
        <v>0.8886923101498837</v>
      </c>
      <c r="H11" s="16">
        <v>-5.567360858263315</v>
      </c>
    </row>
    <row r="12" spans="1:8" s="13" customFormat="1" ht="15">
      <c r="A12" s="14" t="s">
        <v>15</v>
      </c>
      <c r="B12" s="15">
        <v>200</v>
      </c>
      <c r="C12" s="15">
        <v>210</v>
      </c>
      <c r="D12" s="15">
        <v>230</v>
      </c>
      <c r="E12" s="15">
        <v>240</v>
      </c>
      <c r="F12" s="16">
        <f t="shared" si="0"/>
        <v>4.347826086956519</v>
      </c>
      <c r="G12" s="16">
        <f t="shared" si="1"/>
        <v>0.05332153860899302</v>
      </c>
      <c r="H12" s="16">
        <v>6.265856918261115</v>
      </c>
    </row>
    <row r="13" spans="1:8" s="13" customFormat="1" ht="15">
      <c r="A13" s="10" t="s">
        <v>16</v>
      </c>
      <c r="B13" s="11">
        <f>SUM(B14:B24)</f>
        <v>110685.15</v>
      </c>
      <c r="C13" s="11">
        <f>SUM(C14:C24)</f>
        <v>112170</v>
      </c>
      <c r="D13" s="11">
        <f>SUM(D14:D24)</f>
        <v>114958</v>
      </c>
      <c r="E13" s="11">
        <f>SUM(E14:E24)</f>
        <v>116728</v>
      </c>
      <c r="F13" s="12">
        <f t="shared" si="0"/>
        <v>1.5396927573548602</v>
      </c>
      <c r="G13" s="12">
        <f t="shared" si="1"/>
        <v>25.933818994793906</v>
      </c>
      <c r="H13" s="12">
        <v>1.7876830538390953</v>
      </c>
    </row>
    <row r="14" spans="1:8" s="13" customFormat="1" ht="15">
      <c r="A14" s="14" t="s">
        <v>17</v>
      </c>
      <c r="B14" s="15">
        <v>42916.15</v>
      </c>
      <c r="C14" s="15">
        <v>43024</v>
      </c>
      <c r="D14" s="15">
        <v>42410</v>
      </c>
      <c r="E14" s="15">
        <v>42921</v>
      </c>
      <c r="F14" s="16">
        <f t="shared" si="0"/>
        <v>1.2049045036548023</v>
      </c>
      <c r="G14" s="16">
        <f t="shared" si="1"/>
        <v>9.535890660985789</v>
      </c>
      <c r="H14" s="16">
        <v>0.0037668937453272378</v>
      </c>
    </row>
    <row r="15" spans="1:8" s="13" customFormat="1" ht="15">
      <c r="A15" s="14" t="s">
        <v>18</v>
      </c>
      <c r="B15" s="15">
        <v>40000</v>
      </c>
      <c r="C15" s="15">
        <v>40000</v>
      </c>
      <c r="D15" s="15">
        <v>43000</v>
      </c>
      <c r="E15" s="15">
        <v>44500</v>
      </c>
      <c r="F15" s="16">
        <f t="shared" si="0"/>
        <v>3.488372093023262</v>
      </c>
      <c r="G15" s="16">
        <f t="shared" si="1"/>
        <v>9.886701950417457</v>
      </c>
      <c r="H15" s="16">
        <v>3.6175549029630494</v>
      </c>
    </row>
    <row r="16" spans="1:8" s="13" customFormat="1" ht="15">
      <c r="A16" s="14" t="s">
        <v>19</v>
      </c>
      <c r="B16" s="15">
        <v>10000</v>
      </c>
      <c r="C16" s="15">
        <v>10000</v>
      </c>
      <c r="D16" s="15">
        <v>10000</v>
      </c>
      <c r="E16" s="15">
        <v>10000</v>
      </c>
      <c r="F16" s="16">
        <f t="shared" si="0"/>
        <v>0</v>
      </c>
      <c r="G16" s="16">
        <f t="shared" si="1"/>
        <v>2.2217307753747093</v>
      </c>
      <c r="H16" s="16">
        <v>0</v>
      </c>
    </row>
    <row r="17" spans="1:8" s="13" customFormat="1" ht="15">
      <c r="A17" s="14" t="s">
        <v>20</v>
      </c>
      <c r="B17" s="15">
        <v>5086</v>
      </c>
      <c r="C17" s="15">
        <v>5566</v>
      </c>
      <c r="D17" s="15">
        <v>5163</v>
      </c>
      <c r="E17" s="15">
        <v>4903</v>
      </c>
      <c r="F17" s="16">
        <f t="shared" si="0"/>
        <v>-5.035831880689523</v>
      </c>
      <c r="G17" s="16">
        <f t="shared" si="1"/>
        <v>1.0893145991662199</v>
      </c>
      <c r="H17" s="16">
        <v>-1.2140503575368444</v>
      </c>
    </row>
    <row r="18" spans="1:8" s="13" customFormat="1" ht="15">
      <c r="A18" s="14" t="s">
        <v>21</v>
      </c>
      <c r="B18" s="15">
        <v>5771</v>
      </c>
      <c r="C18" s="15">
        <v>5162</v>
      </c>
      <c r="D18" s="15">
        <v>5162</v>
      </c>
      <c r="E18" s="15">
        <v>5162</v>
      </c>
      <c r="F18" s="16">
        <f t="shared" si="0"/>
        <v>0</v>
      </c>
      <c r="G18" s="16">
        <f t="shared" si="1"/>
        <v>1.1468574262484248</v>
      </c>
      <c r="H18" s="16">
        <v>-3.649129668101203</v>
      </c>
    </row>
    <row r="19" spans="1:8" s="13" customFormat="1" ht="15">
      <c r="A19" s="14" t="s">
        <v>22</v>
      </c>
      <c r="B19" s="15">
        <v>1888</v>
      </c>
      <c r="C19" s="15">
        <v>3004</v>
      </c>
      <c r="D19" s="15">
        <v>3092</v>
      </c>
      <c r="E19" s="15">
        <v>3092</v>
      </c>
      <c r="F19" s="16">
        <f t="shared" si="0"/>
        <v>0</v>
      </c>
      <c r="G19" s="16">
        <f t="shared" si="1"/>
        <v>0.6869591557458601</v>
      </c>
      <c r="H19" s="16">
        <v>17.872501002043386</v>
      </c>
    </row>
    <row r="20" spans="1:8" s="13" customFormat="1" ht="15">
      <c r="A20" s="14" t="s">
        <v>23</v>
      </c>
      <c r="B20" s="15">
        <v>1027</v>
      </c>
      <c r="C20" s="15">
        <v>1103</v>
      </c>
      <c r="D20" s="15">
        <v>1103</v>
      </c>
      <c r="E20" s="15">
        <v>1103</v>
      </c>
      <c r="F20" s="16">
        <f t="shared" si="0"/>
        <v>0</v>
      </c>
      <c r="G20" s="16">
        <f t="shared" si="1"/>
        <v>0.24505690452383042</v>
      </c>
      <c r="H20" s="16">
        <v>2.4082684331501403</v>
      </c>
    </row>
    <row r="21" spans="1:8" s="13" customFormat="1" ht="15">
      <c r="A21" s="14" t="s">
        <v>24</v>
      </c>
      <c r="B21" s="15">
        <v>1562</v>
      </c>
      <c r="C21" s="15">
        <v>1786</v>
      </c>
      <c r="D21" s="15">
        <v>2423</v>
      </c>
      <c r="E21" s="15">
        <v>2496</v>
      </c>
      <c r="F21" s="16">
        <f t="shared" si="0"/>
        <v>3.0127940569541822</v>
      </c>
      <c r="G21" s="16">
        <f t="shared" si="1"/>
        <v>0.5545440015335275</v>
      </c>
      <c r="H21" s="16">
        <v>16.910768997452518</v>
      </c>
    </row>
    <row r="22" spans="1:8" s="13" customFormat="1" ht="15">
      <c r="A22" s="14" t="s">
        <v>25</v>
      </c>
      <c r="B22" s="15">
        <v>1354</v>
      </c>
      <c r="C22" s="15">
        <v>1354</v>
      </c>
      <c r="D22" s="15">
        <v>1354</v>
      </c>
      <c r="E22" s="15">
        <v>1500</v>
      </c>
      <c r="F22" s="16">
        <f t="shared" si="0"/>
        <v>10.782865583456424</v>
      </c>
      <c r="G22" s="16">
        <f t="shared" si="1"/>
        <v>0.3332596163062064</v>
      </c>
      <c r="H22" s="16">
        <v>3.4723227458696826</v>
      </c>
    </row>
    <row r="23" spans="1:8" s="13" customFormat="1" ht="15">
      <c r="A23" s="14" t="s">
        <v>26</v>
      </c>
      <c r="B23" s="15">
        <v>900</v>
      </c>
      <c r="C23" s="15">
        <v>1000</v>
      </c>
      <c r="D23" s="15">
        <v>1100</v>
      </c>
      <c r="E23" s="15">
        <v>900</v>
      </c>
      <c r="F23" s="16">
        <f t="shared" si="0"/>
        <v>-18.181818181818176</v>
      </c>
      <c r="G23" s="16">
        <f t="shared" si="1"/>
        <v>0.19995576978372384</v>
      </c>
      <c r="H23" s="16">
        <v>0</v>
      </c>
    </row>
    <row r="24" spans="1:8" s="13" customFormat="1" ht="15">
      <c r="A24" s="14" t="s">
        <v>27</v>
      </c>
      <c r="B24" s="15">
        <v>181</v>
      </c>
      <c r="C24" s="15">
        <v>171</v>
      </c>
      <c r="D24" s="15">
        <v>151</v>
      </c>
      <c r="E24" s="15">
        <v>151</v>
      </c>
      <c r="F24" s="16">
        <f t="shared" si="0"/>
        <v>0</v>
      </c>
      <c r="G24" s="16">
        <f t="shared" si="1"/>
        <v>0.03354813470815811</v>
      </c>
      <c r="H24" s="16">
        <v>-5.8617492431964235</v>
      </c>
    </row>
    <row r="25" spans="1:8" s="13" customFormat="1" ht="15">
      <c r="A25" s="10" t="s">
        <v>28</v>
      </c>
      <c r="B25" s="11">
        <f>SUM(B26:B28)</f>
        <v>84930.47</v>
      </c>
      <c r="C25" s="11">
        <f>SUM(C26:C28)</f>
        <v>76339.63</v>
      </c>
      <c r="D25" s="11">
        <f>SUM(D26:D28)</f>
        <v>74717.11</v>
      </c>
      <c r="E25" s="11">
        <f>SUM(E26:E28)</f>
        <v>55864.07</v>
      </c>
      <c r="F25" s="12">
        <f t="shared" si="0"/>
        <v>-25.232560520609006</v>
      </c>
      <c r="G25" s="12">
        <f t="shared" si="1"/>
        <v>12.411492355668702</v>
      </c>
      <c r="H25" s="12">
        <v>-13.032627613918368</v>
      </c>
    </row>
    <row r="26" spans="1:8" s="13" customFormat="1" ht="15">
      <c r="A26" s="14" t="s">
        <v>29</v>
      </c>
      <c r="B26" s="15">
        <v>57736.47</v>
      </c>
      <c r="C26" s="15">
        <v>48897.63</v>
      </c>
      <c r="D26" s="15">
        <v>48214.11</v>
      </c>
      <c r="E26" s="15">
        <v>33546.07</v>
      </c>
      <c r="F26" s="16">
        <f t="shared" si="0"/>
        <v>-30.42271235536651</v>
      </c>
      <c r="G26" s="16">
        <f t="shared" si="1"/>
        <v>7.4530336111874265</v>
      </c>
      <c r="H26" s="16">
        <v>-16.55561072902013</v>
      </c>
    </row>
    <row r="27" spans="1:8" s="13" customFormat="1" ht="15">
      <c r="A27" s="14" t="s">
        <v>30</v>
      </c>
      <c r="B27" s="15">
        <v>20970</v>
      </c>
      <c r="C27" s="15">
        <v>23147</v>
      </c>
      <c r="D27" s="15">
        <v>21593</v>
      </c>
      <c r="E27" s="15">
        <v>17879</v>
      </c>
      <c r="F27" s="16">
        <f t="shared" si="0"/>
        <v>-17.20001852452183</v>
      </c>
      <c r="G27" s="16">
        <f t="shared" si="1"/>
        <v>3.9722324532924422</v>
      </c>
      <c r="H27" s="16">
        <v>-5.176729273138159</v>
      </c>
    </row>
    <row r="28" spans="1:8" s="13" customFormat="1" ht="15">
      <c r="A28" s="14" t="s">
        <v>31</v>
      </c>
      <c r="B28" s="15">
        <v>6224</v>
      </c>
      <c r="C28" s="15">
        <v>4295</v>
      </c>
      <c r="D28" s="15">
        <v>4910</v>
      </c>
      <c r="E28" s="15">
        <v>4439</v>
      </c>
      <c r="F28" s="16">
        <f t="shared" si="0"/>
        <v>-9.59266802443992</v>
      </c>
      <c r="G28" s="16">
        <f t="shared" si="1"/>
        <v>0.9862262911888334</v>
      </c>
      <c r="H28" s="16">
        <v>-10.654670734829065</v>
      </c>
    </row>
    <row r="29" spans="1:8" s="13" customFormat="1" ht="15">
      <c r="A29" s="10" t="s">
        <v>32</v>
      </c>
      <c r="B29" s="11">
        <f>SUM(B30:B38)</f>
        <v>9293</v>
      </c>
      <c r="C29" s="11">
        <f>SUM(C30:C38)</f>
        <v>9866</v>
      </c>
      <c r="D29" s="11">
        <f>SUM(D30:D38)</f>
        <v>9968</v>
      </c>
      <c r="E29" s="11">
        <f>SUM(E30:E38)</f>
        <v>8394.470000000001</v>
      </c>
      <c r="F29" s="12">
        <f t="shared" si="0"/>
        <v>-15.785814606741566</v>
      </c>
      <c r="G29" s="12">
        <f t="shared" si="1"/>
        <v>1.8650252341959737</v>
      </c>
      <c r="H29" s="12">
        <v>-3.3328054619301106</v>
      </c>
    </row>
    <row r="30" spans="1:8" s="13" customFormat="1" ht="15">
      <c r="A30" s="17" t="s">
        <v>33</v>
      </c>
      <c r="B30" s="15">
        <v>3392</v>
      </c>
      <c r="C30" s="15">
        <v>3674</v>
      </c>
      <c r="D30" s="15">
        <v>3967</v>
      </c>
      <c r="E30" s="15">
        <v>3218.3</v>
      </c>
      <c r="F30" s="16">
        <f t="shared" si="0"/>
        <v>-18.87320393244265</v>
      </c>
      <c r="G30" s="16">
        <f t="shared" si="1"/>
        <v>0.7150196154388426</v>
      </c>
      <c r="H30" s="16">
        <v>-1.7369529218146162</v>
      </c>
    </row>
    <row r="31" spans="1:8" s="13" customFormat="1" ht="15">
      <c r="A31" s="17" t="s">
        <v>34</v>
      </c>
      <c r="B31" s="15">
        <v>1419</v>
      </c>
      <c r="C31" s="15">
        <v>1393</v>
      </c>
      <c r="D31" s="15">
        <v>1278</v>
      </c>
      <c r="E31" s="15">
        <v>1220.17</v>
      </c>
      <c r="F31" s="16">
        <f t="shared" si="0"/>
        <v>-4.52503912363067</v>
      </c>
      <c r="G31" s="16">
        <f t="shared" si="1"/>
        <v>0.2710889240188959</v>
      </c>
      <c r="H31" s="16">
        <v>-4.907561910836589</v>
      </c>
    </row>
    <row r="32" spans="1:8" s="13" customFormat="1" ht="15">
      <c r="A32" s="17" t="s">
        <v>35</v>
      </c>
      <c r="B32" s="15">
        <v>900</v>
      </c>
      <c r="C32" s="15">
        <v>1118</v>
      </c>
      <c r="D32" s="15">
        <v>1100</v>
      </c>
      <c r="E32" s="15">
        <v>1100</v>
      </c>
      <c r="F32" s="16">
        <f t="shared" si="0"/>
        <v>0</v>
      </c>
      <c r="G32" s="16">
        <f t="shared" si="1"/>
        <v>0.244390385291218</v>
      </c>
      <c r="H32" s="16">
        <v>6.917810999860885</v>
      </c>
    </row>
    <row r="33" spans="1:8" s="13" customFormat="1" ht="15">
      <c r="A33" s="17" t="s">
        <v>36</v>
      </c>
      <c r="B33" s="15">
        <v>954</v>
      </c>
      <c r="C33" s="15">
        <v>960</v>
      </c>
      <c r="D33" s="15">
        <v>959</v>
      </c>
      <c r="E33" s="15">
        <v>609</v>
      </c>
      <c r="F33" s="16">
        <f t="shared" si="0"/>
        <v>-36.496350364963504</v>
      </c>
      <c r="G33" s="16">
        <f t="shared" si="1"/>
        <v>0.13530340422031978</v>
      </c>
      <c r="H33" s="16">
        <v>-13.896070308482578</v>
      </c>
    </row>
    <row r="34" spans="1:8" s="13" customFormat="1" ht="15">
      <c r="A34" s="17" t="s">
        <v>37</v>
      </c>
      <c r="B34" s="15">
        <v>831</v>
      </c>
      <c r="C34" s="15">
        <v>831</v>
      </c>
      <c r="D34" s="15">
        <v>822</v>
      </c>
      <c r="E34" s="15">
        <v>464</v>
      </c>
      <c r="F34" s="16">
        <f t="shared" si="0"/>
        <v>-43.552311435523116</v>
      </c>
      <c r="G34" s="16">
        <f t="shared" si="1"/>
        <v>0.10308830797738651</v>
      </c>
      <c r="H34" s="16">
        <v>-17.654667864709694</v>
      </c>
    </row>
    <row r="35" spans="1:8" s="13" customFormat="1" ht="15">
      <c r="A35" s="17" t="s">
        <v>38</v>
      </c>
      <c r="B35" s="15">
        <v>500</v>
      </c>
      <c r="C35" s="15">
        <v>621</v>
      </c>
      <c r="D35" s="15">
        <v>580</v>
      </c>
      <c r="E35" s="15">
        <v>521</v>
      </c>
      <c r="F35" s="16">
        <f t="shared" si="0"/>
        <v>-10.172413793103452</v>
      </c>
      <c r="G35" s="16">
        <f t="shared" si="1"/>
        <v>0.11575217339702235</v>
      </c>
      <c r="H35" s="16">
        <v>1.3808449099436348</v>
      </c>
    </row>
    <row r="36" spans="1:8" s="13" customFormat="1" ht="15">
      <c r="A36" s="17" t="s">
        <v>39</v>
      </c>
      <c r="B36" s="15">
        <v>487</v>
      </c>
      <c r="C36" s="15">
        <v>494</v>
      </c>
      <c r="D36" s="15">
        <v>486</v>
      </c>
      <c r="E36" s="15">
        <v>486</v>
      </c>
      <c r="F36" s="16">
        <f t="shared" si="0"/>
        <v>0</v>
      </c>
      <c r="G36" s="16">
        <f t="shared" si="1"/>
        <v>0.10797611568321086</v>
      </c>
      <c r="H36" s="16">
        <v>-0.06849317211379269</v>
      </c>
    </row>
    <row r="37" spans="1:8" s="13" customFormat="1" ht="15">
      <c r="A37" s="17" t="s">
        <v>40</v>
      </c>
      <c r="B37" s="15">
        <v>735</v>
      </c>
      <c r="C37" s="15">
        <v>700</v>
      </c>
      <c r="D37" s="15">
        <v>700</v>
      </c>
      <c r="E37" s="15">
        <v>700</v>
      </c>
      <c r="F37" s="16">
        <f t="shared" si="0"/>
        <v>0</v>
      </c>
      <c r="G37" s="16">
        <f t="shared" si="1"/>
        <v>0.15552115427622965</v>
      </c>
      <c r="H37" s="16">
        <v>-1.6131853193803058</v>
      </c>
    </row>
    <row r="38" spans="1:8" s="13" customFormat="1" ht="15">
      <c r="A38" s="17" t="s">
        <v>41</v>
      </c>
      <c r="B38" s="15">
        <v>75</v>
      </c>
      <c r="C38" s="15">
        <v>75</v>
      </c>
      <c r="D38" s="15">
        <v>76</v>
      </c>
      <c r="E38" s="15">
        <v>76</v>
      </c>
      <c r="F38" s="16">
        <f t="shared" si="0"/>
        <v>0</v>
      </c>
      <c r="G38" s="16">
        <f t="shared" si="1"/>
        <v>0.016885153892847792</v>
      </c>
      <c r="H38" s="16">
        <v>0.4424836389155251</v>
      </c>
    </row>
    <row r="39" spans="1:8" s="13" customFormat="1" ht="15">
      <c r="A39" s="10" t="s">
        <v>42</v>
      </c>
      <c r="B39" s="11">
        <f>SUM(B40:B47)</f>
        <v>17655.5</v>
      </c>
      <c r="C39" s="11">
        <f>SUM(C40:C47)</f>
        <v>14007.5</v>
      </c>
      <c r="D39" s="11">
        <f>SUM(D40:D47)</f>
        <v>15613</v>
      </c>
      <c r="E39" s="11">
        <f>SUM(E40:E47)</f>
        <v>15684</v>
      </c>
      <c r="F39" s="12">
        <f t="shared" si="0"/>
        <v>0.45474924742201495</v>
      </c>
      <c r="G39" s="12">
        <f t="shared" si="1"/>
        <v>3.484562548097694</v>
      </c>
      <c r="H39" s="12">
        <v>-3.870001070478446</v>
      </c>
    </row>
    <row r="40" spans="1:8" s="20" customFormat="1" ht="15">
      <c r="A40" s="18" t="s">
        <v>43</v>
      </c>
      <c r="B40" s="19">
        <v>11700</v>
      </c>
      <c r="C40" s="19">
        <v>9095</v>
      </c>
      <c r="D40" s="19">
        <v>10106</v>
      </c>
      <c r="E40" s="19">
        <v>9996</v>
      </c>
      <c r="F40" s="16">
        <f t="shared" si="0"/>
        <v>-1.0884622996239823</v>
      </c>
      <c r="G40" s="16">
        <f t="shared" si="1"/>
        <v>2.2208420830645594</v>
      </c>
      <c r="H40" s="16">
        <v>-5.111526098022534</v>
      </c>
    </row>
    <row r="41" spans="1:8" s="20" customFormat="1" ht="15">
      <c r="A41" s="18" t="s">
        <v>44</v>
      </c>
      <c r="B41" s="19">
        <v>2500</v>
      </c>
      <c r="C41" s="19">
        <v>1785</v>
      </c>
      <c r="D41" s="19">
        <v>2366</v>
      </c>
      <c r="E41" s="19">
        <v>2568</v>
      </c>
      <c r="F41" s="16">
        <f t="shared" si="0"/>
        <v>8.537616229923927</v>
      </c>
      <c r="G41" s="16">
        <f t="shared" si="1"/>
        <v>0.5705404631162253</v>
      </c>
      <c r="H41" s="16">
        <v>0.8985682337483203</v>
      </c>
    </row>
    <row r="42" spans="1:8" s="20" customFormat="1" ht="15">
      <c r="A42" s="18" t="s">
        <v>45</v>
      </c>
      <c r="B42" s="19">
        <v>1995</v>
      </c>
      <c r="C42" s="19">
        <v>1573</v>
      </c>
      <c r="D42" s="19">
        <v>1575</v>
      </c>
      <c r="E42" s="19">
        <v>1575</v>
      </c>
      <c r="F42" s="16">
        <f t="shared" si="0"/>
        <v>0</v>
      </c>
      <c r="G42" s="16">
        <f t="shared" si="1"/>
        <v>0.3499225971215167</v>
      </c>
      <c r="H42" s="16">
        <v>-7.577179188459704</v>
      </c>
    </row>
    <row r="43" spans="1:8" s="20" customFormat="1" ht="15">
      <c r="A43" s="18" t="s">
        <v>46</v>
      </c>
      <c r="B43" s="19">
        <v>685</v>
      </c>
      <c r="C43" s="19">
        <v>716</v>
      </c>
      <c r="D43" s="19">
        <v>600</v>
      </c>
      <c r="E43" s="19">
        <v>576</v>
      </c>
      <c r="F43" s="16">
        <f t="shared" si="0"/>
        <v>-4.0000000000000036</v>
      </c>
      <c r="G43" s="16">
        <f t="shared" si="1"/>
        <v>0.12797169266158323</v>
      </c>
      <c r="H43" s="16">
        <v>-5.613335860243584</v>
      </c>
    </row>
    <row r="44" spans="1:8" s="20" customFormat="1" ht="15">
      <c r="A44" s="18" t="s">
        <v>47</v>
      </c>
      <c r="B44" s="19">
        <v>160</v>
      </c>
      <c r="C44" s="19">
        <v>200</v>
      </c>
      <c r="D44" s="19">
        <v>317</v>
      </c>
      <c r="E44" s="19">
        <v>300</v>
      </c>
      <c r="F44" s="16">
        <f t="shared" si="0"/>
        <v>-5.3627760252365935</v>
      </c>
      <c r="G44" s="16">
        <f t="shared" si="1"/>
        <v>0.06665192326124127</v>
      </c>
      <c r="H44" s="16">
        <v>23.31060371652349</v>
      </c>
    </row>
    <row r="45" spans="1:8" s="20" customFormat="1" ht="30">
      <c r="A45" s="18" t="s">
        <v>48</v>
      </c>
      <c r="B45" s="19">
        <v>232</v>
      </c>
      <c r="C45" s="19">
        <v>208</v>
      </c>
      <c r="D45" s="19">
        <v>262</v>
      </c>
      <c r="E45" s="19">
        <v>267</v>
      </c>
      <c r="F45" s="21">
        <f t="shared" si="0"/>
        <v>1.9083969465648831</v>
      </c>
      <c r="G45" s="21">
        <f t="shared" si="1"/>
        <v>0.05932021170250473</v>
      </c>
      <c r="H45" s="21">
        <v>4.795127927625753</v>
      </c>
    </row>
    <row r="46" spans="1:8" s="20" customFormat="1" ht="15">
      <c r="A46" s="18" t="s">
        <v>49</v>
      </c>
      <c r="B46" s="19">
        <v>233.5</v>
      </c>
      <c r="C46" s="19">
        <v>337.5</v>
      </c>
      <c r="D46" s="19">
        <v>309</v>
      </c>
      <c r="E46" s="19">
        <v>324</v>
      </c>
      <c r="F46" s="16">
        <f t="shared" si="0"/>
        <v>4.854368932038833</v>
      </c>
      <c r="G46" s="16">
        <f t="shared" si="1"/>
        <v>0.07198407712214058</v>
      </c>
      <c r="H46" s="16">
        <v>11.537106829847033</v>
      </c>
    </row>
    <row r="47" spans="1:8" s="20" customFormat="1" ht="15">
      <c r="A47" s="18" t="s">
        <v>50</v>
      </c>
      <c r="B47" s="19">
        <v>150</v>
      </c>
      <c r="C47" s="19">
        <v>93</v>
      </c>
      <c r="D47" s="19">
        <v>78</v>
      </c>
      <c r="E47" s="19">
        <v>78</v>
      </c>
      <c r="F47" s="16">
        <f t="shared" si="0"/>
        <v>0</v>
      </c>
      <c r="G47" s="16">
        <f t="shared" si="1"/>
        <v>0.017329500047922733</v>
      </c>
      <c r="H47" s="16">
        <v>-19.585484828218835</v>
      </c>
    </row>
    <row r="48" spans="1:8" s="13" customFormat="1" ht="15">
      <c r="A48" s="22" t="s">
        <v>51</v>
      </c>
      <c r="B48" s="23">
        <f>B5+B13+B25+B29+B39</f>
        <v>489406.12</v>
      </c>
      <c r="C48" s="23">
        <f>C5+C13+C25+C29+C39</f>
        <v>462640.13</v>
      </c>
      <c r="D48" s="23">
        <f>D5+D13+D25+D29+D39</f>
        <v>468760.11</v>
      </c>
      <c r="E48" s="23">
        <f>E5+E13+E25+E29+E39</f>
        <v>450099.54000000004</v>
      </c>
      <c r="F48" s="24">
        <f t="shared" si="0"/>
        <v>-3.9808357413347206</v>
      </c>
      <c r="G48" s="24">
        <f t="shared" si="1"/>
        <v>100</v>
      </c>
      <c r="H48" s="24">
        <v>-2.752213620372279</v>
      </c>
    </row>
    <row r="49" spans="1:8" ht="15.75" customHeight="1">
      <c r="A49" s="25" t="s">
        <v>52</v>
      </c>
      <c r="B49" s="25"/>
      <c r="C49" s="25"/>
      <c r="D49" s="25"/>
      <c r="E49" s="25"/>
      <c r="F49" s="25"/>
      <c r="G49" s="25"/>
      <c r="H49" s="26"/>
    </row>
    <row r="50" spans="1:8" ht="30" customHeight="1">
      <c r="A50" s="25" t="s">
        <v>53</v>
      </c>
      <c r="B50" s="25"/>
      <c r="C50" s="25"/>
      <c r="D50" s="25"/>
      <c r="E50" s="25"/>
      <c r="F50" s="25"/>
      <c r="G50" s="25"/>
      <c r="H50" s="26"/>
    </row>
  </sheetData>
  <sheetProtection/>
  <mergeCells count="5">
    <mergeCell ref="A1:H1"/>
    <mergeCell ref="A2:H2"/>
    <mergeCell ref="A3:H3"/>
    <mergeCell ref="A49:H49"/>
    <mergeCell ref="A50:H50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  <headerFooter alignWithMargins="0">
    <oddFooter>&amp;L&amp;Z&amp;F&amp;P&amp;N&amp;D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2018-04-18T16:36:28Z</dcterms:created>
  <dcterms:modified xsi:type="dcterms:W3CDTF">2018-04-18T16:36:28Z</dcterms:modified>
  <cp:category/>
  <cp:version/>
  <cp:contentType/>
  <cp:contentStatus/>
</cp:coreProperties>
</file>