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7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<sst xmlns="http://schemas.openxmlformats.org/spreadsheetml/2006/main" count="26" uniqueCount="25">
  <si>
    <t>Cuadro 7</t>
  </si>
  <si>
    <t>Costa Rica. Área sembrada y producción de banano para exportación, según zona productora y cantón, por período, 2014-2017.</t>
  </si>
  <si>
    <t>Área (hectáreas)</t>
  </si>
  <si>
    <t>Producción (toneladas)</t>
  </si>
  <si>
    <t>Variación % 2016-2017</t>
  </si>
  <si>
    <t>Participación 2017  %</t>
  </si>
  <si>
    <t>ZONA / CANTON</t>
  </si>
  <si>
    <t>2017a/</t>
  </si>
  <si>
    <t>Zona del Caribe</t>
  </si>
  <si>
    <t xml:space="preserve">     Matina</t>
  </si>
  <si>
    <t xml:space="preserve">     Pococí</t>
  </si>
  <si>
    <t xml:space="preserve">     Siquirres</t>
  </si>
  <si>
    <t xml:space="preserve">     Sarapiquí</t>
  </si>
  <si>
    <t xml:space="preserve">     Limón</t>
  </si>
  <si>
    <t xml:space="preserve">     Guácimo</t>
  </si>
  <si>
    <t xml:space="preserve">     Talamanca</t>
  </si>
  <si>
    <t xml:space="preserve">ZONA DEL PACÍFICO </t>
  </si>
  <si>
    <t xml:space="preserve">      Parrita</t>
  </si>
  <si>
    <t xml:space="preserve">     Corredores</t>
  </si>
  <si>
    <t xml:space="preserve">     Osa </t>
  </si>
  <si>
    <t>OTROS (1)</t>
  </si>
  <si>
    <t xml:space="preserve">TOTAL </t>
  </si>
  <si>
    <t>1/ Origen desconocido</t>
  </si>
  <si>
    <t>a/ Dato Preliminar.</t>
  </si>
  <si>
    <t>Fuente:  Sepsa, con información de CORBANA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</si>
</sst>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0.0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_-* #,##0.00\ _€_-;\-* #,##0.00\ _€_-;_-* &quot;-&quot;??\ _€_-;_-@_-"/>
    <numFmt numFmtId="170" formatCode="#,##0\ &quot;€&quot;;\-#,##0\ &quot;€&quot;"/>
    <numFmt numFmtId="171" formatCode="_(* #,##0.0_);_(* \(#,##0.0\);_(* &quot;-&quot;??_);_(@_)"/>
    <numFmt numFmtId="172" formatCode="_-* #,##0\ &quot;Pts&quot;_-;\-* #,##0\ &quot;Pts&quot;_-;_-* &quot;-&quot;\ &quot;Pts&quot;_-;_-@_-"/>
  </numFmts>
  <fonts count="38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-0.24997000396251678"/>
      </bottom>
    </border>
  </borders>
  <cellStyleXfs count="86">
    <xf numFmtId="164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17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2" fontId="0" fillId="0" borderId="0">
      <alignment/>
      <protection/>
    </xf>
    <xf numFmtId="0" fontId="18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164" fontId="0" fillId="0" borderId="0" xfId="0" applyAlignment="1">
      <alignment/>
    </xf>
    <xf numFmtId="0" fontId="21" fillId="0" borderId="0" xfId="69" applyFont="1" applyBorder="1">
      <alignment/>
      <protection/>
    </xf>
    <xf numFmtId="0" fontId="21" fillId="0" borderId="0" xfId="69" applyFont="1">
      <alignment/>
      <protection/>
    </xf>
    <xf numFmtId="0" fontId="19" fillId="0" borderId="0" xfId="59" applyFont="1" applyBorder="1" applyAlignment="1">
      <alignment horizontal="center" wrapText="1"/>
      <protection/>
    </xf>
    <xf numFmtId="0" fontId="19" fillId="0" borderId="0" xfId="59" applyFont="1" applyFill="1" applyBorder="1" applyAlignment="1">
      <alignment horizontal="center" wrapText="1"/>
      <protection/>
    </xf>
    <xf numFmtId="0" fontId="21" fillId="0" borderId="0" xfId="69" applyFont="1" applyFill="1" applyBorder="1" applyAlignment="1">
      <alignment/>
      <protection/>
    </xf>
    <xf numFmtId="0" fontId="19" fillId="0" borderId="0" xfId="59" applyFont="1" applyBorder="1" applyAlignment="1">
      <alignment horizontal="center" wrapText="1"/>
      <protection/>
    </xf>
    <xf numFmtId="0" fontId="16" fillId="33" borderId="0" xfId="74" applyFont="1" applyFill="1" applyBorder="1" applyAlignment="1">
      <alignment horizontal="center"/>
      <protection/>
    </xf>
    <xf numFmtId="0" fontId="25" fillId="33" borderId="10" xfId="69" applyFont="1" applyFill="1" applyBorder="1" applyAlignment="1">
      <alignment horizontal="center" wrapText="1"/>
      <protection/>
    </xf>
    <xf numFmtId="0" fontId="25" fillId="33" borderId="0" xfId="74" applyFont="1" applyFill="1" applyBorder="1" applyAlignment="1">
      <alignment wrapText="1"/>
      <protection/>
    </xf>
    <xf numFmtId="0" fontId="25" fillId="33" borderId="10" xfId="74" applyFont="1" applyFill="1" applyBorder="1" applyAlignment="1">
      <alignment horizontal="center" wrapText="1"/>
      <protection/>
    </xf>
    <xf numFmtId="164" fontId="25" fillId="33" borderId="0" xfId="0" applyFont="1" applyFill="1" applyBorder="1" applyAlignment="1">
      <alignment horizontal="center" vertical="center" wrapText="1"/>
    </xf>
    <xf numFmtId="0" fontId="25" fillId="33" borderId="0" xfId="74" applyFont="1" applyFill="1" applyBorder="1" applyAlignment="1">
      <alignment horizontal="center" vertical="center" wrapText="1"/>
      <protection/>
    </xf>
    <xf numFmtId="0" fontId="21" fillId="0" borderId="0" xfId="69" applyFont="1">
      <alignment/>
      <protection/>
    </xf>
    <xf numFmtId="0" fontId="25" fillId="33" borderId="0" xfId="74" applyFont="1" applyFill="1" applyBorder="1" applyAlignment="1">
      <alignment horizontal="center"/>
      <protection/>
    </xf>
    <xf numFmtId="0" fontId="25" fillId="33" borderId="0" xfId="74" applyFont="1" applyFill="1" applyBorder="1" applyAlignment="1">
      <alignment horizontal="right" vertical="center"/>
      <protection/>
    </xf>
    <xf numFmtId="164" fontId="22" fillId="33" borderId="0" xfId="0" applyFont="1" applyFill="1" applyAlignment="1">
      <alignment horizontal="center" vertical="center" wrapText="1"/>
    </xf>
    <xf numFmtId="0" fontId="19" fillId="34" borderId="0" xfId="59" applyFont="1" applyFill="1" applyBorder="1" applyAlignment="1">
      <alignment horizontal="left"/>
      <protection/>
    </xf>
    <xf numFmtId="3" fontId="19" fillId="34" borderId="0" xfId="59" applyNumberFormat="1" applyFont="1" applyFill="1" applyBorder="1">
      <alignment/>
      <protection/>
    </xf>
    <xf numFmtId="165" fontId="37" fillId="34" borderId="0" xfId="69" applyNumberFormat="1" applyFont="1" applyFill="1">
      <alignment/>
      <protection/>
    </xf>
    <xf numFmtId="0" fontId="20" fillId="0" borderId="0" xfId="59" applyFont="1" applyBorder="1" applyAlignment="1">
      <alignment horizontal="left"/>
      <protection/>
    </xf>
    <xf numFmtId="3" fontId="20" fillId="0" borderId="0" xfId="59" applyNumberFormat="1" applyFont="1" applyFill="1" applyBorder="1">
      <alignment/>
      <protection/>
    </xf>
    <xf numFmtId="165" fontId="21" fillId="0" borderId="0" xfId="69" applyNumberFormat="1" applyFont="1">
      <alignment/>
      <protection/>
    </xf>
    <xf numFmtId="3" fontId="21" fillId="0" borderId="0" xfId="69" applyNumberFormat="1" applyFont="1" applyBorder="1">
      <alignment/>
      <protection/>
    </xf>
    <xf numFmtId="3" fontId="21" fillId="0" borderId="0" xfId="69" applyNumberFormat="1" applyFont="1">
      <alignment/>
      <protection/>
    </xf>
    <xf numFmtId="166" fontId="21" fillId="0" borderId="0" xfId="69" applyNumberFormat="1" applyFont="1">
      <alignment/>
      <protection/>
    </xf>
    <xf numFmtId="0" fontId="19" fillId="34" borderId="0" xfId="59" applyFont="1" applyFill="1" applyBorder="1" applyAlignment="1">
      <alignment horizontal="center"/>
      <protection/>
    </xf>
    <xf numFmtId="3" fontId="21" fillId="34" borderId="0" xfId="69" applyNumberFormat="1" applyFont="1" applyFill="1">
      <alignment/>
      <protection/>
    </xf>
    <xf numFmtId="3" fontId="20" fillId="34" borderId="0" xfId="59" applyNumberFormat="1" applyFont="1" applyFill="1" applyBorder="1">
      <alignment/>
      <protection/>
    </xf>
    <xf numFmtId="165" fontId="21" fillId="34" borderId="0" xfId="69" applyNumberFormat="1" applyFont="1" applyFill="1">
      <alignment/>
      <protection/>
    </xf>
    <xf numFmtId="0" fontId="19" fillId="0" borderId="11" xfId="59" applyFont="1" applyFill="1" applyBorder="1">
      <alignment/>
      <protection/>
    </xf>
    <xf numFmtId="3" fontId="19" fillId="0" borderId="11" xfId="60" applyNumberFormat="1" applyFont="1" applyFill="1" applyBorder="1">
      <alignment/>
      <protection/>
    </xf>
    <xf numFmtId="166" fontId="19" fillId="0" borderId="11" xfId="59" applyNumberFormat="1" applyFont="1" applyFill="1" applyBorder="1">
      <alignment/>
      <protection/>
    </xf>
    <xf numFmtId="0" fontId="20" fillId="0" borderId="0" xfId="59" applyFont="1" applyBorder="1" applyAlignment="1">
      <alignment wrapText="1"/>
      <protection/>
    </xf>
    <xf numFmtId="0" fontId="21" fillId="0" borderId="0" xfId="71" applyFont="1" applyBorder="1" applyAlignment="1">
      <alignment wrapText="1"/>
      <protection/>
    </xf>
    <xf numFmtId="0" fontId="21" fillId="0" borderId="0" xfId="71" applyFont="1" applyAlignment="1">
      <alignment wrapText="1"/>
      <protection/>
    </xf>
    <xf numFmtId="0" fontId="20" fillId="0" borderId="0" xfId="64" applyFont="1" applyBorder="1" applyAlignment="1">
      <alignment horizontal="left" wrapText="1"/>
      <protection/>
    </xf>
    <xf numFmtId="0" fontId="21" fillId="0" borderId="0" xfId="71" applyFont="1" applyBorder="1" applyAlignment="1">
      <alignment horizontal="left" wrapText="1"/>
      <protection/>
    </xf>
    <xf numFmtId="0" fontId="21" fillId="0" borderId="0" xfId="69" applyFont="1" applyBorder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Libro2a" xfId="74"/>
    <cellStyle name="Notas" xfId="75"/>
    <cellStyle name="Percent" xfId="76"/>
    <cellStyle name="Porcentual 2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1">
      <selection activeCell="A6" sqref="A6"/>
    </sheetView>
  </sheetViews>
  <sheetFormatPr defaultColWidth="8.00390625" defaultRowHeight="12.75"/>
  <cols>
    <col min="1" max="1" width="18.50390625" style="13" customWidth="1"/>
    <col min="2" max="5" width="9.875" style="13" customWidth="1"/>
    <col min="6" max="6" width="1.625" style="38" customWidth="1"/>
    <col min="7" max="10" width="11.25390625" style="13" customWidth="1"/>
    <col min="11" max="11" width="9.50390625" style="13" customWidth="1"/>
    <col min="12" max="12" width="11.25390625" style="13" customWidth="1"/>
    <col min="13" max="16384" width="8.00390625" style="13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5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>
      <c r="A4" s="3"/>
      <c r="B4" s="3"/>
      <c r="C4" s="3"/>
      <c r="D4" s="3"/>
      <c r="E4" s="3"/>
      <c r="F4" s="3"/>
      <c r="G4" s="3"/>
      <c r="H4" s="3"/>
      <c r="I4" s="6"/>
      <c r="J4" s="6"/>
      <c r="K4" s="6"/>
      <c r="L4" s="6"/>
    </row>
    <row r="5" spans="1:12" ht="15" customHeight="1">
      <c r="A5" s="7"/>
      <c r="B5" s="8" t="s">
        <v>2</v>
      </c>
      <c r="C5" s="8"/>
      <c r="D5" s="8"/>
      <c r="E5" s="8"/>
      <c r="F5" s="9"/>
      <c r="G5" s="10" t="s">
        <v>3</v>
      </c>
      <c r="H5" s="10"/>
      <c r="I5" s="10"/>
      <c r="J5" s="10"/>
      <c r="K5" s="11" t="s">
        <v>4</v>
      </c>
      <c r="L5" s="12" t="s">
        <v>5</v>
      </c>
    </row>
    <row r="6" spans="1:12" ht="29.25" customHeight="1">
      <c r="A6" s="14" t="s">
        <v>6</v>
      </c>
      <c r="B6" s="15">
        <v>2014</v>
      </c>
      <c r="C6" s="15">
        <v>2015</v>
      </c>
      <c r="D6" s="15">
        <v>2016</v>
      </c>
      <c r="E6" s="15" t="s">
        <v>7</v>
      </c>
      <c r="F6" s="15"/>
      <c r="G6" s="15">
        <v>2014</v>
      </c>
      <c r="H6" s="15">
        <v>2015</v>
      </c>
      <c r="I6" s="15">
        <v>2016</v>
      </c>
      <c r="J6" s="15" t="s">
        <v>7</v>
      </c>
      <c r="K6" s="16"/>
      <c r="L6" s="12"/>
    </row>
    <row r="7" spans="1:12" ht="15">
      <c r="A7" s="17" t="s">
        <v>8</v>
      </c>
      <c r="B7" s="18">
        <f aca="true" t="shared" si="0" ref="B7:G7">SUM(B8:B15)</f>
        <v>42006.3</v>
      </c>
      <c r="C7" s="18">
        <f t="shared" si="0"/>
        <v>42117.100000000006</v>
      </c>
      <c r="D7" s="18">
        <f t="shared" si="0"/>
        <v>41468.3</v>
      </c>
      <c r="E7" s="18">
        <f t="shared" si="0"/>
        <v>41943.920000000006</v>
      </c>
      <c r="F7" s="18"/>
      <c r="G7" s="18">
        <f t="shared" si="0"/>
        <v>1947121.7138</v>
      </c>
      <c r="H7" s="18">
        <f>SUM(H8:H15)</f>
        <v>1776390.61886</v>
      </c>
      <c r="I7" s="18">
        <f>SUM(I8:I15)</f>
        <v>2150798.14214</v>
      </c>
      <c r="J7" s="18">
        <f>SUM(J8:J15)</f>
        <v>2271421.52334</v>
      </c>
      <c r="K7" s="19">
        <f>((J7/I7)-1)*100</f>
        <v>5.608307857286032</v>
      </c>
      <c r="L7" s="19">
        <f aca="true" t="shared" si="1" ref="L7:L21">(J7/$J$21)*100</f>
        <v>97.8745871889107</v>
      </c>
    </row>
    <row r="8" spans="1:12" ht="15">
      <c r="A8" s="20" t="s">
        <v>9</v>
      </c>
      <c r="B8" s="21">
        <v>10339.47</v>
      </c>
      <c r="C8" s="21">
        <v>10638.86</v>
      </c>
      <c r="D8" s="21">
        <v>10571.57</v>
      </c>
      <c r="E8" s="21">
        <v>11170.090000000002</v>
      </c>
      <c r="F8" s="21"/>
      <c r="G8" s="21">
        <v>536410.2305</v>
      </c>
      <c r="H8" s="21">
        <v>479846</v>
      </c>
      <c r="I8" s="21">
        <v>596153.84886</v>
      </c>
      <c r="J8" s="21">
        <v>648568.0365</v>
      </c>
      <c r="K8" s="22">
        <f aca="true" t="shared" si="2" ref="K8:K20">((J8/I8)-1)*100</f>
        <v>8.792057241638119</v>
      </c>
      <c r="L8" s="22">
        <f t="shared" si="1"/>
        <v>27.946520795056344</v>
      </c>
    </row>
    <row r="9" spans="1:12" ht="15">
      <c r="A9" s="20" t="s">
        <v>10</v>
      </c>
      <c r="B9" s="21">
        <v>8120.95</v>
      </c>
      <c r="C9" s="21">
        <v>7733.34</v>
      </c>
      <c r="D9" s="21">
        <v>7474.31</v>
      </c>
      <c r="E9" s="21">
        <v>7770.04</v>
      </c>
      <c r="F9" s="21"/>
      <c r="G9" s="21">
        <v>334238</v>
      </c>
      <c r="H9" s="21">
        <v>279218.28112</v>
      </c>
      <c r="I9" s="21">
        <v>360547.15712</v>
      </c>
      <c r="J9" s="21">
        <v>388721.71534</v>
      </c>
      <c r="K9" s="22">
        <f t="shared" si="2"/>
        <v>7.814389231371122</v>
      </c>
      <c r="L9" s="22">
        <f t="shared" si="1"/>
        <v>16.749853353649325</v>
      </c>
    </row>
    <row r="10" spans="1:12" ht="15">
      <c r="A10" s="20" t="s">
        <v>11</v>
      </c>
      <c r="B10" s="21">
        <v>8326.82</v>
      </c>
      <c r="C10" s="21">
        <v>8357.13</v>
      </c>
      <c r="D10" s="21">
        <v>8275.27</v>
      </c>
      <c r="E10" s="21">
        <v>8344.07</v>
      </c>
      <c r="F10" s="21"/>
      <c r="G10" s="21">
        <v>387122.85573999997</v>
      </c>
      <c r="H10" s="21">
        <v>352910</v>
      </c>
      <c r="I10" s="21">
        <v>441180.5818</v>
      </c>
      <c r="J10" s="21">
        <v>443533.84772</v>
      </c>
      <c r="K10" s="22">
        <f t="shared" si="2"/>
        <v>0.5334019712288418</v>
      </c>
      <c r="L10" s="22">
        <f t="shared" si="1"/>
        <v>19.11168482108559</v>
      </c>
    </row>
    <row r="11" spans="1:12" ht="15">
      <c r="A11" s="20" t="s">
        <v>12</v>
      </c>
      <c r="B11" s="21">
        <v>5687.11</v>
      </c>
      <c r="C11" s="21">
        <v>5848.17</v>
      </c>
      <c r="D11" s="21">
        <v>5560.32</v>
      </c>
      <c r="E11" s="21">
        <v>5314.330000000001</v>
      </c>
      <c r="F11" s="21"/>
      <c r="G11" s="21">
        <v>247576.91494</v>
      </c>
      <c r="H11" s="21">
        <v>231547.32254</v>
      </c>
      <c r="I11" s="21">
        <v>256565.21238</v>
      </c>
      <c r="J11" s="21">
        <v>273797.77702</v>
      </c>
      <c r="K11" s="22">
        <f t="shared" si="2"/>
        <v>6.716641153390945</v>
      </c>
      <c r="L11" s="22">
        <f t="shared" si="1"/>
        <v>11.797829739532082</v>
      </c>
    </row>
    <row r="12" spans="1:12" ht="15">
      <c r="A12" s="20" t="s">
        <v>13</v>
      </c>
      <c r="B12" s="21">
        <v>3597.54</v>
      </c>
      <c r="C12" s="21">
        <v>3614.23</v>
      </c>
      <c r="D12" s="21">
        <v>3757.3</v>
      </c>
      <c r="E12" s="21">
        <v>3665.57</v>
      </c>
      <c r="F12" s="21"/>
      <c r="G12" s="21">
        <v>169520.71262</v>
      </c>
      <c r="H12" s="21">
        <v>169016.31178</v>
      </c>
      <c r="I12" s="21">
        <v>194920.8304</v>
      </c>
      <c r="J12" s="21">
        <v>199284.71578</v>
      </c>
      <c r="K12" s="22">
        <f t="shared" si="2"/>
        <v>2.2387988862169417</v>
      </c>
      <c r="L12" s="22">
        <f t="shared" si="1"/>
        <v>8.587093628198964</v>
      </c>
    </row>
    <row r="13" spans="1:12" ht="15">
      <c r="A13" s="20" t="s">
        <v>14</v>
      </c>
      <c r="B13" s="21">
        <v>3924.83</v>
      </c>
      <c r="C13" s="21">
        <v>3920.69</v>
      </c>
      <c r="D13" s="21">
        <v>3851.9</v>
      </c>
      <c r="E13" s="21">
        <v>3780.37</v>
      </c>
      <c r="F13" s="21"/>
      <c r="G13" s="21">
        <v>170572</v>
      </c>
      <c r="H13" s="21">
        <v>159472.65824</v>
      </c>
      <c r="I13" s="21">
        <v>202573.2801</v>
      </c>
      <c r="J13" s="21">
        <v>211615.6166</v>
      </c>
      <c r="K13" s="22">
        <f t="shared" si="2"/>
        <v>4.463736034454424</v>
      </c>
      <c r="L13" s="22">
        <f t="shared" si="1"/>
        <v>9.118426899026762</v>
      </c>
    </row>
    <row r="14" spans="1:12" ht="15">
      <c r="A14" s="20" t="s">
        <v>15</v>
      </c>
      <c r="B14" s="21">
        <v>2009.58</v>
      </c>
      <c r="C14" s="21">
        <v>2004.68</v>
      </c>
      <c r="D14" s="21">
        <v>1977.63</v>
      </c>
      <c r="E14" s="21">
        <v>1899.45</v>
      </c>
      <c r="F14" s="21"/>
      <c r="G14" s="21">
        <v>101681</v>
      </c>
      <c r="H14" s="21">
        <v>104380.04518</v>
      </c>
      <c r="I14" s="21">
        <v>98857.23148</v>
      </c>
      <c r="J14" s="21">
        <v>105899.81438</v>
      </c>
      <c r="K14" s="22">
        <f t="shared" si="2"/>
        <v>7.123993656877592</v>
      </c>
      <c r="L14" s="22">
        <f t="shared" si="1"/>
        <v>4.563177952361636</v>
      </c>
    </row>
    <row r="15" spans="1:12" ht="15">
      <c r="A15" s="20"/>
      <c r="B15" s="21"/>
      <c r="C15" s="21"/>
      <c r="D15" s="21"/>
      <c r="E15" s="21"/>
      <c r="F15" s="23"/>
      <c r="G15" s="24"/>
      <c r="H15" s="24"/>
      <c r="I15" s="24"/>
      <c r="J15" s="25"/>
      <c r="K15" s="22"/>
      <c r="L15" s="22">
        <f t="shared" si="1"/>
        <v>0</v>
      </c>
    </row>
    <row r="16" spans="1:12" ht="15">
      <c r="A16" s="26" t="s">
        <v>16</v>
      </c>
      <c r="B16" s="18">
        <f aca="true" t="shared" si="3" ref="B16:J16">SUM(B17:B19)</f>
        <v>909.8499999999999</v>
      </c>
      <c r="C16" s="18">
        <f t="shared" si="3"/>
        <v>907.35</v>
      </c>
      <c r="D16" s="18">
        <f t="shared" si="3"/>
        <v>941.3699999999999</v>
      </c>
      <c r="E16" s="18">
        <f t="shared" si="3"/>
        <v>976.9300000000001</v>
      </c>
      <c r="F16" s="18"/>
      <c r="G16" s="18">
        <f t="shared" si="3"/>
        <v>45994.55048</v>
      </c>
      <c r="H16" s="18">
        <f t="shared" si="3"/>
        <v>46343.8906</v>
      </c>
      <c r="I16" s="18">
        <f t="shared" si="3"/>
        <v>44700.60614</v>
      </c>
      <c r="J16" s="18">
        <f t="shared" si="3"/>
        <v>45717.66152</v>
      </c>
      <c r="K16" s="19">
        <f t="shared" si="2"/>
        <v>2.275260824908343</v>
      </c>
      <c r="L16" s="19">
        <f t="shared" si="1"/>
        <v>1.969954586823101</v>
      </c>
    </row>
    <row r="17" spans="1:12" ht="15">
      <c r="A17" s="20" t="s">
        <v>17</v>
      </c>
      <c r="B17" s="21">
        <v>677.66</v>
      </c>
      <c r="C17" s="21">
        <v>653.94</v>
      </c>
      <c r="D17" s="21">
        <v>678.42</v>
      </c>
      <c r="E17" s="21">
        <v>678.44</v>
      </c>
      <c r="F17" s="21"/>
      <c r="G17" s="21">
        <v>37712.98744</v>
      </c>
      <c r="H17" s="21">
        <v>37599.21336</v>
      </c>
      <c r="I17" s="21">
        <v>35587.65062</v>
      </c>
      <c r="J17" s="21">
        <v>35397.86994</v>
      </c>
      <c r="K17" s="22">
        <f t="shared" si="2"/>
        <v>-0.5332767875757094</v>
      </c>
      <c r="L17" s="22">
        <f t="shared" si="1"/>
        <v>1.5252791576306888</v>
      </c>
    </row>
    <row r="18" spans="1:12" ht="15">
      <c r="A18" s="20" t="s">
        <v>18</v>
      </c>
      <c r="B18" s="21">
        <v>134.13</v>
      </c>
      <c r="C18" s="21">
        <v>134.13</v>
      </c>
      <c r="D18" s="21">
        <v>134.13</v>
      </c>
      <c r="E18" s="21">
        <v>134.13</v>
      </c>
      <c r="F18" s="21"/>
      <c r="G18" s="21">
        <v>3043.85572</v>
      </c>
      <c r="H18" s="21">
        <v>2593.9293</v>
      </c>
      <c r="I18" s="21">
        <v>2644.1771</v>
      </c>
      <c r="J18" s="21">
        <v>2965.21882</v>
      </c>
      <c r="K18" s="22">
        <f t="shared" si="2"/>
        <v>12.141460570095708</v>
      </c>
      <c r="L18" s="22">
        <f t="shared" si="1"/>
        <v>0.12777001756395134</v>
      </c>
    </row>
    <row r="19" spans="1:12" ht="15">
      <c r="A19" s="20" t="s">
        <v>19</v>
      </c>
      <c r="B19" s="21">
        <v>98.06</v>
      </c>
      <c r="C19" s="21">
        <v>119.28</v>
      </c>
      <c r="D19" s="21">
        <v>128.82</v>
      </c>
      <c r="E19" s="21">
        <v>164.36</v>
      </c>
      <c r="F19" s="21"/>
      <c r="G19" s="21">
        <v>5237.7073199999995</v>
      </c>
      <c r="H19" s="21">
        <v>6150.74794</v>
      </c>
      <c r="I19" s="21">
        <v>6468.77842</v>
      </c>
      <c r="J19" s="21">
        <v>7354.57276</v>
      </c>
      <c r="K19" s="22">
        <f t="shared" si="2"/>
        <v>13.693378911562725</v>
      </c>
      <c r="L19" s="22">
        <f t="shared" si="1"/>
        <v>0.3169054116284606</v>
      </c>
    </row>
    <row r="20" spans="1:12" ht="15">
      <c r="A20" s="17" t="s">
        <v>20</v>
      </c>
      <c r="B20" s="27"/>
      <c r="C20" s="28"/>
      <c r="D20" s="28"/>
      <c r="E20" s="28"/>
      <c r="F20" s="28"/>
      <c r="G20" s="28">
        <v>3007.21292</v>
      </c>
      <c r="H20" s="28">
        <v>2861.11336</v>
      </c>
      <c r="I20" s="28">
        <v>2570</v>
      </c>
      <c r="J20" s="28">
        <v>3607.79204</v>
      </c>
      <c r="K20" s="29">
        <f t="shared" si="2"/>
        <v>40.38101322957197</v>
      </c>
      <c r="L20" s="29">
        <f t="shared" si="1"/>
        <v>0.15545822426618883</v>
      </c>
    </row>
    <row r="21" spans="1:12" ht="15">
      <c r="A21" s="30" t="s">
        <v>21</v>
      </c>
      <c r="B21" s="31">
        <f aca="true" t="shared" si="4" ref="B21:I21">B7+B16+B20</f>
        <v>42916.15</v>
      </c>
      <c r="C21" s="31">
        <f t="shared" si="4"/>
        <v>43024.450000000004</v>
      </c>
      <c r="D21" s="31">
        <f t="shared" si="4"/>
        <v>42409.670000000006</v>
      </c>
      <c r="E21" s="31">
        <f t="shared" si="4"/>
        <v>42920.850000000006</v>
      </c>
      <c r="F21" s="31"/>
      <c r="G21" s="31">
        <f t="shared" si="4"/>
        <v>1996123.4772</v>
      </c>
      <c r="H21" s="31">
        <f t="shared" si="4"/>
        <v>1825595.6228200002</v>
      </c>
      <c r="I21" s="31">
        <f t="shared" si="4"/>
        <v>2198068.74828</v>
      </c>
      <c r="J21" s="31">
        <f>J7+J16+J20</f>
        <v>2320746.9769</v>
      </c>
      <c r="K21" s="32">
        <f>((J21/I21)-1)*100</f>
        <v>5.581182513786098</v>
      </c>
      <c r="L21" s="32">
        <f t="shared" si="1"/>
        <v>100</v>
      </c>
    </row>
    <row r="22" spans="1:12" ht="15" customHeight="1">
      <c r="A22" s="33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>
      <c r="A23" s="33" t="s">
        <v>23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</row>
    <row r="24" spans="1:12" ht="15" customHeight="1">
      <c r="A24" s="36" t="s">
        <v>24</v>
      </c>
      <c r="B24" s="37"/>
      <c r="C24" s="37"/>
      <c r="D24" s="37"/>
      <c r="E24" s="37"/>
      <c r="F24" s="37"/>
      <c r="G24" s="35"/>
      <c r="H24" s="35"/>
      <c r="I24" s="35"/>
      <c r="J24" s="35"/>
      <c r="K24" s="35"/>
      <c r="L24" s="35"/>
    </row>
  </sheetData>
  <sheetProtection/>
  <mergeCells count="10">
    <mergeCell ref="A22:L22"/>
    <mergeCell ref="A23:L23"/>
    <mergeCell ref="A24:L24"/>
    <mergeCell ref="A2:L2"/>
    <mergeCell ref="A3:L3"/>
    <mergeCell ref="A4:H4"/>
    <mergeCell ref="B5:E5"/>
    <mergeCell ref="G5:J5"/>
    <mergeCell ref="K5:K6"/>
    <mergeCell ref="L5:L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2018-04-18T16:36:29Z</dcterms:created>
  <dcterms:modified xsi:type="dcterms:W3CDTF">2018-04-18T16:36:29Z</dcterms:modified>
  <cp:category/>
  <cp:version/>
  <cp:contentType/>
  <cp:contentStatus/>
</cp:coreProperties>
</file>