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Mac\Home\Downloads\"/>
    </mc:Choice>
  </mc:AlternateContent>
  <xr:revisionPtr revIDLastSave="0" documentId="13_ncr:1_{2B4596B1-1F05-430D-A011-8F3820CE73AC}" xr6:coauthVersionLast="47" xr6:coauthVersionMax="47" xr10:uidLastSave="{00000000-0000-0000-0000-000000000000}"/>
  <bookViews>
    <workbookView xWindow="-120" yWindow="-120" windowWidth="29040" windowHeight="15840" activeTab="7" xr2:uid="{00000000-000D-0000-FFFF-FFFF00000000}"/>
  </bookViews>
  <sheets>
    <sheet name="Portada" sheetId="1" r:id="rId1"/>
    <sheet name="Contraportada" sheetId="2" r:id="rId2"/>
    <sheet name="Índice General" sheetId="3" r:id="rId3"/>
    <sheet name="Índice Cuadros" sheetId="4" r:id="rId4"/>
    <sheet name="Índice Gráficos" sheetId="5" r:id="rId5"/>
    <sheet name="Presentación" sheetId="6" r:id="rId6"/>
    <sheet name="Comportamiento 2022" sheetId="7" r:id="rId7"/>
    <sheet name="Perspectivas 2023" sheetId="8" r:id="rId8"/>
    <sheet name="cuadro-mac1" sheetId="9" r:id="rId9"/>
    <sheet name="cuadro-mac2" sheetId="10" r:id="rId10"/>
    <sheet name="Gráfico 1" sheetId="11" r:id="rId11"/>
    <sheet name="cuadro-mac3" sheetId="12" r:id="rId12"/>
    <sheet name="cuadro-mac4" sheetId="13" r:id="rId13"/>
    <sheet name="cuadro-mac5 " sheetId="14" r:id="rId14"/>
    <sheet name="cuadro-mac6 " sheetId="15" r:id="rId15"/>
    <sheet name="Gráfico 2 y 3" sheetId="16" r:id="rId16"/>
    <sheet name="cuadro-mac7" sheetId="17" r:id="rId17"/>
    <sheet name="cuadro-mac8 " sheetId="18" r:id="rId18"/>
    <sheet name="cuadro-mac9 " sheetId="19" r:id="rId19"/>
    <sheet name="cuadro-mac10 " sheetId="20" r:id="rId20"/>
    <sheet name="Gráfico 4 y 5" sheetId="22" r:id="rId21"/>
    <sheet name="cuadro-mac11  " sheetId="21" r:id="rId22"/>
    <sheet name="cuadro-mac12 " sheetId="23" r:id="rId23"/>
    <sheet name="cuadro-mac13 " sheetId="24" r:id="rId24"/>
    <sheet name="cuadro-mac14 " sheetId="25" r:id="rId25"/>
    <sheet name="Hoja5" sheetId="26" r:id="rId26"/>
  </sheets>
  <externalReferences>
    <externalReference r:id="rId27"/>
    <externalReference r:id="rId28"/>
  </externalReferences>
  <definedNames>
    <definedName name="_" localSheetId="19">'[1]Cta92-98'!#REF!</definedName>
    <definedName name="_" localSheetId="21">'[1]Cta92-98'!#REF!</definedName>
    <definedName name="_" localSheetId="22">'[1]Cta92-98'!#REF!</definedName>
    <definedName name="_" localSheetId="23">'[1]Cta92-98'!#REF!</definedName>
    <definedName name="_" localSheetId="24">'[1]Cta92-98'!#REF!</definedName>
    <definedName name="_" localSheetId="9">'[1]Cta92-98'!#REF!</definedName>
    <definedName name="_" localSheetId="11">'[1]Cta92-98'!#REF!</definedName>
    <definedName name="_" localSheetId="13">'[1]Cta92-98'!#REF!</definedName>
    <definedName name="_" localSheetId="14">'[1]Cta92-98'!#REF!</definedName>
    <definedName name="_" localSheetId="17">'[1]Cta92-98'!#REF!</definedName>
    <definedName name="_" localSheetId="18">'[1]Cta92-98'!#REF!</definedName>
    <definedName name="_" localSheetId="20">'[1]Cta92-98'!#REF!</definedName>
    <definedName name="_" localSheetId="4">'[1]Cta92-98'!#REF!</definedName>
    <definedName name="_">'[1]Cta92-98'!#REF!</definedName>
    <definedName name="_ftn1" localSheetId="6">'Comportamiento 2022'!$I$10</definedName>
    <definedName name="_ftn2" localSheetId="6">'Comportamiento 2022'!$I$11</definedName>
    <definedName name="_ftnref1" localSheetId="6">'Comportamiento 2022'!$I$6</definedName>
    <definedName name="_ftnref2" localSheetId="6">'Comportamiento 2022'!$I$7</definedName>
    <definedName name="_VA66" localSheetId="19">#REF!</definedName>
    <definedName name="_VA66" localSheetId="21">#REF!</definedName>
    <definedName name="_VA66" localSheetId="22">#REF!</definedName>
    <definedName name="_VA66" localSheetId="23">#REF!</definedName>
    <definedName name="_VA66" localSheetId="24">#REF!</definedName>
    <definedName name="_VA66" localSheetId="9">#REF!</definedName>
    <definedName name="_VA66" localSheetId="11">#REF!</definedName>
    <definedName name="_VA66" localSheetId="13">#REF!</definedName>
    <definedName name="_VA66" localSheetId="14">#REF!</definedName>
    <definedName name="_VA66" localSheetId="17">#REF!</definedName>
    <definedName name="_VA66" localSheetId="18">#REF!</definedName>
    <definedName name="_VA66" localSheetId="20">#REF!</definedName>
    <definedName name="_VA66" localSheetId="4">#REF!</definedName>
    <definedName name="_VA66">#REF!</definedName>
    <definedName name="_VBP66" localSheetId="19">#REF!</definedName>
    <definedName name="_VBP66" localSheetId="21">#REF!</definedName>
    <definedName name="_VBP66" localSheetId="22">#REF!</definedName>
    <definedName name="_VBP66" localSheetId="23">#REF!</definedName>
    <definedName name="_VBP66" localSheetId="24">#REF!</definedName>
    <definedName name="_VBP66" localSheetId="9">#REF!</definedName>
    <definedName name="_VBP66" localSheetId="11">#REF!</definedName>
    <definedName name="_VBP66" localSheetId="13">#REF!</definedName>
    <definedName name="_VBP66" localSheetId="14">#REF!</definedName>
    <definedName name="_VBP66" localSheetId="17">#REF!</definedName>
    <definedName name="_VBP66" localSheetId="18">#REF!</definedName>
    <definedName name="_VBP66" localSheetId="20">#REF!</definedName>
    <definedName name="_VBP66" localSheetId="4">#REF!</definedName>
    <definedName name="_VBP66">#REF!</definedName>
    <definedName name="a45.">[2]Resumen!$A$1614</definedName>
    <definedName name="APORTE" localSheetId="19">'[1]Cta92-98'!#REF!</definedName>
    <definedName name="APORTE" localSheetId="21">'[1]Cta92-98'!#REF!</definedName>
    <definedName name="APORTE" localSheetId="22">'[1]Cta92-98'!#REF!</definedName>
    <definedName name="APORTE" localSheetId="23">'[1]Cta92-98'!#REF!</definedName>
    <definedName name="APORTE" localSheetId="24">'[1]Cta92-98'!#REF!</definedName>
    <definedName name="APORTE" localSheetId="9">'[1]Cta92-98'!#REF!</definedName>
    <definedName name="APORTE" localSheetId="11">'[1]Cta92-98'!#REF!</definedName>
    <definedName name="APORTE" localSheetId="13">'[1]Cta92-98'!#REF!</definedName>
    <definedName name="APORTE" localSheetId="14">'[1]Cta92-98'!#REF!</definedName>
    <definedName name="APORTE" localSheetId="17">'[1]Cta92-98'!#REF!</definedName>
    <definedName name="APORTE" localSheetId="18">'[1]Cta92-98'!#REF!</definedName>
    <definedName name="APORTE" localSheetId="20">'[1]Cta92-98'!#REF!</definedName>
    <definedName name="APORTE" localSheetId="4">'[1]Cta92-98'!#REF!</definedName>
    <definedName name="APORTE">'[1]Cta92-98'!#REF!</definedName>
    <definedName name="ARE" localSheetId="19">'[1]Cta92-98'!#REF!</definedName>
    <definedName name="ARE" localSheetId="21">'[1]Cta92-98'!#REF!</definedName>
    <definedName name="ARE" localSheetId="22">'[1]Cta92-98'!#REF!</definedName>
    <definedName name="ARE" localSheetId="23">'[1]Cta92-98'!#REF!</definedName>
    <definedName name="ARE" localSheetId="24">'[1]Cta92-98'!#REF!</definedName>
    <definedName name="ARE" localSheetId="9">'[1]Cta92-98'!#REF!</definedName>
    <definedName name="ARE" localSheetId="11">'[1]Cta92-98'!#REF!</definedName>
    <definedName name="ARE" localSheetId="13">'[1]Cta92-98'!#REF!</definedName>
    <definedName name="ARE" localSheetId="14">'[1]Cta92-98'!#REF!</definedName>
    <definedName name="ARE" localSheetId="17">'[1]Cta92-98'!#REF!</definedName>
    <definedName name="ARE" localSheetId="18">'[1]Cta92-98'!#REF!</definedName>
    <definedName name="ARE" localSheetId="20">'[1]Cta92-98'!#REF!</definedName>
    <definedName name="ARE" localSheetId="4">'[1]Cta92-98'!#REF!</definedName>
    <definedName name="ARE">'[1]Cta92-98'!#REF!</definedName>
    <definedName name="_xlnm.Print_Area" localSheetId="6">'Comportamiento 2022'!$A$2:$G$50</definedName>
    <definedName name="_xlnm.Print_Area" localSheetId="1">Contraportada!$A$1:$G$37</definedName>
    <definedName name="_xlnm.Print_Area" localSheetId="8">'cuadro-mac1'!$A$3:$G$26</definedName>
    <definedName name="_xlnm.Print_Area" localSheetId="19">'cuadro-mac10 '!$A$1:$F$36</definedName>
    <definedName name="_xlnm.Print_Area" localSheetId="21">'cuadro-mac11  '!$A$2:$G$40</definedName>
    <definedName name="_xlnm.Print_Area" localSheetId="22">'cuadro-mac12 '!$A$1:$F$36</definedName>
    <definedName name="_xlnm.Print_Area" localSheetId="23">'cuadro-mac13 '!$A$1:$F$36</definedName>
    <definedName name="_xlnm.Print_Area" localSheetId="24">'cuadro-mac14 '!$A$1:$F$36</definedName>
    <definedName name="_xlnm.Print_Area" localSheetId="9">'cuadro-mac2'!$A$3:$F$26</definedName>
    <definedName name="_xlnm.Print_Area" localSheetId="11">'cuadro-mac3'!$A$3:$F$26</definedName>
    <definedName name="_xlnm.Print_Area" localSheetId="12">'cuadro-mac4'!$A$3:$G$26</definedName>
    <definedName name="_xlnm.Print_Area" localSheetId="13">'cuadro-mac5 '!$A$3:$F$26</definedName>
    <definedName name="_xlnm.Print_Area" localSheetId="14">'cuadro-mac6 '!$A$3:$F$26</definedName>
    <definedName name="_xlnm.Print_Area" localSheetId="16">'cuadro-mac7'!$A$1:$G$39</definedName>
    <definedName name="_xlnm.Print_Area" localSheetId="17">'cuadro-mac8 '!$A$1:$F$36</definedName>
    <definedName name="_xlnm.Print_Area" localSheetId="18">'cuadro-mac9 '!$A$1:$F$36</definedName>
    <definedName name="_xlnm.Print_Area" localSheetId="10">'Gráfico 1'!$A$2:$H$33</definedName>
    <definedName name="_xlnm.Print_Area" localSheetId="15">'Gráfico 2 y 3'!$A$1:$I$47</definedName>
    <definedName name="_xlnm.Print_Area" localSheetId="20">'Gráfico 4 y 5'!$A$1:$I$48</definedName>
    <definedName name="_xlnm.Print_Area" localSheetId="25">Hoja5!$A$1:$H$61</definedName>
    <definedName name="_xlnm.Print_Area" localSheetId="3">'Índice Cuadros'!$A$1:$B$16</definedName>
    <definedName name="_xlnm.Print_Area" localSheetId="2">'Índice General'!$A$1:$A$17</definedName>
    <definedName name="_xlnm.Print_Area" localSheetId="4">'Índice Gráficos'!$A$1:$B$7</definedName>
    <definedName name="_xlnm.Print_Area" localSheetId="7">'Perspectivas 2023'!$A$3:$G$52</definedName>
    <definedName name="_xlnm.Print_Area" localSheetId="0">Portada!$A$1:$I$51</definedName>
    <definedName name="_xlnm.Print_Area" localSheetId="5">Presentación!$A$1:$G$26</definedName>
    <definedName name="Cafetoneladas" localSheetId="19">#REF!</definedName>
    <definedName name="Cafetoneladas" localSheetId="21">#REF!</definedName>
    <definedName name="Cafetoneladas" localSheetId="22">#REF!</definedName>
    <definedName name="Cafetoneladas" localSheetId="23">#REF!</definedName>
    <definedName name="Cafetoneladas" localSheetId="24">#REF!</definedName>
    <definedName name="Cafetoneladas" localSheetId="9">#REF!</definedName>
    <definedName name="Cafetoneladas" localSheetId="11">#REF!</definedName>
    <definedName name="Cafetoneladas" localSheetId="13">#REF!</definedName>
    <definedName name="Cafetoneladas" localSheetId="14">#REF!</definedName>
    <definedName name="Cafetoneladas" localSheetId="17">#REF!</definedName>
    <definedName name="Cafetoneladas" localSheetId="18">#REF!</definedName>
    <definedName name="Cafetoneladas" localSheetId="20">#REF!</definedName>
    <definedName name="Cafetoneladas" localSheetId="4">#REF!</definedName>
    <definedName name="Cafetoneladas">#REF!</definedName>
    <definedName name="Cafétoneladas" localSheetId="19">#REF!</definedName>
    <definedName name="Cafétoneladas" localSheetId="21">#REF!</definedName>
    <definedName name="Cafétoneladas" localSheetId="22">#REF!</definedName>
    <definedName name="Cafétoneladas" localSheetId="23">#REF!</definedName>
    <definedName name="Cafétoneladas" localSheetId="24">#REF!</definedName>
    <definedName name="Cafétoneladas" localSheetId="9">#REF!</definedName>
    <definedName name="Cafétoneladas" localSheetId="11">#REF!</definedName>
    <definedName name="Cafétoneladas" localSheetId="13">#REF!</definedName>
    <definedName name="Cafétoneladas" localSheetId="14">#REF!</definedName>
    <definedName name="Cafétoneladas" localSheetId="17">#REF!</definedName>
    <definedName name="Cafétoneladas" localSheetId="18">#REF!</definedName>
    <definedName name="Cafétoneladas" localSheetId="20">#REF!</definedName>
    <definedName name="Cafétoneladas" localSheetId="4">#REF!</definedName>
    <definedName name="Cafétoneladas">#REF!</definedName>
    <definedName name="CANTIDAD" localSheetId="19">#REF!</definedName>
    <definedName name="CANTIDAD" localSheetId="21">#REF!</definedName>
    <definedName name="CANTIDAD" localSheetId="22">#REF!</definedName>
    <definedName name="CANTIDAD" localSheetId="23">#REF!</definedName>
    <definedName name="CANTIDAD" localSheetId="24">#REF!</definedName>
    <definedName name="CANTIDAD" localSheetId="9">#REF!</definedName>
    <definedName name="CANTIDAD" localSheetId="11">#REF!</definedName>
    <definedName name="CANTIDAD" localSheetId="13">#REF!</definedName>
    <definedName name="CANTIDAD" localSheetId="14">#REF!</definedName>
    <definedName name="CANTIDAD" localSheetId="17">#REF!</definedName>
    <definedName name="CANTIDAD" localSheetId="18">#REF!</definedName>
    <definedName name="CANTIDAD" localSheetId="20">#REF!</definedName>
    <definedName name="CANTIDAD" localSheetId="4">#REF!</definedName>
    <definedName name="CANTIDAD">#REF!</definedName>
    <definedName name="COMPINTER" localSheetId="19">'[1]Cta92-98'!#REF!</definedName>
    <definedName name="COMPINTER" localSheetId="21">'[1]Cta92-98'!#REF!</definedName>
    <definedName name="COMPINTER" localSheetId="22">'[1]Cta92-98'!#REF!</definedName>
    <definedName name="COMPINTER" localSheetId="23">'[1]Cta92-98'!#REF!</definedName>
    <definedName name="COMPINTER" localSheetId="24">'[1]Cta92-98'!#REF!</definedName>
    <definedName name="COMPINTER" localSheetId="9">'[1]Cta92-98'!#REF!</definedName>
    <definedName name="COMPINTER" localSheetId="11">'[1]Cta92-98'!#REF!</definedName>
    <definedName name="COMPINTER" localSheetId="13">'[1]Cta92-98'!#REF!</definedName>
    <definedName name="COMPINTER" localSheetId="14">'[1]Cta92-98'!#REF!</definedName>
    <definedName name="COMPINTER" localSheetId="17">'[1]Cta92-98'!#REF!</definedName>
    <definedName name="COMPINTER" localSheetId="18">'[1]Cta92-98'!#REF!</definedName>
    <definedName name="COMPINTER" localSheetId="20">'[1]Cta92-98'!#REF!</definedName>
    <definedName name="COMPINTER" localSheetId="4">'[1]Cta92-98'!#REF!</definedName>
    <definedName name="COMPINTER">'[1]Cta92-98'!#REF!</definedName>
    <definedName name="copia" localSheetId="19">#REF!</definedName>
    <definedName name="copia" localSheetId="21">#REF!</definedName>
    <definedName name="copia" localSheetId="22">#REF!</definedName>
    <definedName name="copia" localSheetId="23">#REF!</definedName>
    <definedName name="copia" localSheetId="24">#REF!</definedName>
    <definedName name="copia" localSheetId="9">#REF!</definedName>
    <definedName name="copia" localSheetId="11">#REF!</definedName>
    <definedName name="copia" localSheetId="13">#REF!</definedName>
    <definedName name="copia" localSheetId="14">#REF!</definedName>
    <definedName name="copia" localSheetId="17">#REF!</definedName>
    <definedName name="copia" localSheetId="18">#REF!</definedName>
    <definedName name="copia" localSheetId="20">#REF!</definedName>
    <definedName name="copia" localSheetId="4">#REF!</definedName>
    <definedName name="copia">#REF!</definedName>
    <definedName name="DIOS" localSheetId="19">'[1]Cta92-98'!#REF!</definedName>
    <definedName name="DIOS" localSheetId="21">'[1]Cta92-98'!#REF!</definedName>
    <definedName name="DIOS" localSheetId="22">'[1]Cta92-98'!#REF!</definedName>
    <definedName name="DIOS" localSheetId="23">'[1]Cta92-98'!#REF!</definedName>
    <definedName name="DIOS" localSheetId="24">'[1]Cta92-98'!#REF!</definedName>
    <definedName name="DIOS" localSheetId="9">'[1]Cta92-98'!#REF!</definedName>
    <definedName name="DIOS" localSheetId="11">'[1]Cta92-98'!#REF!</definedName>
    <definedName name="DIOS" localSheetId="13">'[1]Cta92-98'!#REF!</definedName>
    <definedName name="DIOS" localSheetId="14">'[1]Cta92-98'!#REF!</definedName>
    <definedName name="DIOS" localSheetId="17">'[1]Cta92-98'!#REF!</definedName>
    <definedName name="DIOS" localSheetId="18">'[1]Cta92-98'!#REF!</definedName>
    <definedName name="DIOS" localSheetId="20">'[1]Cta92-98'!#REF!</definedName>
    <definedName name="DIOS" localSheetId="4">'[1]Cta92-98'!#REF!</definedName>
    <definedName name="DIOS">'[1]Cta92-98'!#REF!</definedName>
    <definedName name="DIOSITO" localSheetId="19">'[1]Cta92-98'!#REF!</definedName>
    <definedName name="DIOSITO" localSheetId="21">'[1]Cta92-98'!#REF!</definedName>
    <definedName name="DIOSITO" localSheetId="22">'[1]Cta92-98'!#REF!</definedName>
    <definedName name="DIOSITO" localSheetId="23">'[1]Cta92-98'!#REF!</definedName>
    <definedName name="DIOSITO" localSheetId="24">'[1]Cta92-98'!#REF!</definedName>
    <definedName name="DIOSITO" localSheetId="9">'[1]Cta92-98'!#REF!</definedName>
    <definedName name="DIOSITO" localSheetId="11">'[1]Cta92-98'!#REF!</definedName>
    <definedName name="DIOSITO" localSheetId="13">'[1]Cta92-98'!#REF!</definedName>
    <definedName name="DIOSITO" localSheetId="14">'[1]Cta92-98'!#REF!</definedName>
    <definedName name="DIOSITO" localSheetId="17">'[1]Cta92-98'!#REF!</definedName>
    <definedName name="DIOSITO" localSheetId="18">'[1]Cta92-98'!#REF!</definedName>
    <definedName name="DIOSITO" localSheetId="20">'[1]Cta92-98'!#REF!</definedName>
    <definedName name="DIOSITO" localSheetId="4">'[1]Cta92-98'!#REF!</definedName>
    <definedName name="DIOSITO">'[1]Cta92-98'!#REF!</definedName>
    <definedName name="ene" localSheetId="19">#REF!</definedName>
    <definedName name="ene" localSheetId="21">#REF!</definedName>
    <definedName name="ene" localSheetId="22">#REF!</definedName>
    <definedName name="ene" localSheetId="23">#REF!</definedName>
    <definedName name="ene" localSheetId="24">#REF!</definedName>
    <definedName name="ene" localSheetId="9">#REF!</definedName>
    <definedName name="ene" localSheetId="11">#REF!</definedName>
    <definedName name="ene" localSheetId="13">#REF!</definedName>
    <definedName name="ene" localSheetId="14">#REF!</definedName>
    <definedName name="ene" localSheetId="17">#REF!</definedName>
    <definedName name="ene" localSheetId="18">#REF!</definedName>
    <definedName name="ene" localSheetId="20">#REF!</definedName>
    <definedName name="ene" localSheetId="4">#REF!</definedName>
    <definedName name="ene">#REF!</definedName>
    <definedName name="Estimaciones" localSheetId="19">#REF!</definedName>
    <definedName name="Estimaciones" localSheetId="21">#REF!</definedName>
    <definedName name="Estimaciones" localSheetId="22">#REF!</definedName>
    <definedName name="Estimaciones" localSheetId="23">#REF!</definedName>
    <definedName name="Estimaciones" localSheetId="24">#REF!</definedName>
    <definedName name="Estimaciones" localSheetId="9">#REF!</definedName>
    <definedName name="Estimaciones" localSheetId="11">#REF!</definedName>
    <definedName name="Estimaciones" localSheetId="13">#REF!</definedName>
    <definedName name="Estimaciones" localSheetId="14">#REF!</definedName>
    <definedName name="Estimaciones" localSheetId="17">#REF!</definedName>
    <definedName name="Estimaciones" localSheetId="18">#REF!</definedName>
    <definedName name="Estimaciones" localSheetId="20">#REF!</definedName>
    <definedName name="Estimaciones" localSheetId="4">#REF!</definedName>
    <definedName name="Estimaciones">#REF!</definedName>
    <definedName name="feb" localSheetId="19">#REF!</definedName>
    <definedName name="feb" localSheetId="21">#REF!</definedName>
    <definedName name="feb" localSheetId="22">#REF!</definedName>
    <definedName name="feb" localSheetId="23">#REF!</definedName>
    <definedName name="feb" localSheetId="24">#REF!</definedName>
    <definedName name="feb" localSheetId="9">#REF!</definedName>
    <definedName name="feb" localSheetId="11">#REF!</definedName>
    <definedName name="feb" localSheetId="13">#REF!</definedName>
    <definedName name="feb" localSheetId="14">#REF!</definedName>
    <definedName name="feb" localSheetId="17">#REF!</definedName>
    <definedName name="feb" localSheetId="18">#REF!</definedName>
    <definedName name="feb" localSheetId="20">#REF!</definedName>
    <definedName name="feb" localSheetId="4">#REF!</definedName>
    <definedName name="feb">#REF!</definedName>
    <definedName name="hola" localSheetId="19">#REF!</definedName>
    <definedName name="hola" localSheetId="21">#REF!</definedName>
    <definedName name="hola" localSheetId="22">#REF!</definedName>
    <definedName name="hola" localSheetId="23">#REF!</definedName>
    <definedName name="hola" localSheetId="24">#REF!</definedName>
    <definedName name="hola" localSheetId="9">#REF!</definedName>
    <definedName name="hola" localSheetId="11">#REF!</definedName>
    <definedName name="hola" localSheetId="13">#REF!</definedName>
    <definedName name="hola" localSheetId="14">#REF!</definedName>
    <definedName name="hola" localSheetId="17">#REF!</definedName>
    <definedName name="hola" localSheetId="18">#REF!</definedName>
    <definedName name="hola" localSheetId="20">#REF!</definedName>
    <definedName name="hola" localSheetId="4">#REF!</definedName>
    <definedName name="hola">#REF!</definedName>
    <definedName name="jjjj" hidden="1">{"INF13",#N/A,FALSE,"ETCN";"DIF15",#N/A,FALSE,"ETCN";"INF20",#N/A,FALSE,"ETCN"}</definedName>
    <definedName name="mar" localSheetId="19">#REF!</definedName>
    <definedName name="mar" localSheetId="21">#REF!</definedName>
    <definedName name="mar" localSheetId="22">#REF!</definedName>
    <definedName name="mar" localSheetId="23">#REF!</definedName>
    <definedName name="mar" localSheetId="24">#REF!</definedName>
    <definedName name="mar" localSheetId="9">#REF!</definedName>
    <definedName name="mar" localSheetId="11">#REF!</definedName>
    <definedName name="mar" localSheetId="13">#REF!</definedName>
    <definedName name="mar" localSheetId="14">#REF!</definedName>
    <definedName name="mar" localSheetId="17">#REF!</definedName>
    <definedName name="mar" localSheetId="18">#REF!</definedName>
    <definedName name="mar" localSheetId="20">#REF!</definedName>
    <definedName name="mar" localSheetId="4">#REF!</definedName>
    <definedName name="mar">#REF!</definedName>
    <definedName name="may" localSheetId="19">#REF!</definedName>
    <definedName name="may" localSheetId="21">#REF!</definedName>
    <definedName name="may" localSheetId="22">#REF!</definedName>
    <definedName name="may" localSheetId="23">#REF!</definedName>
    <definedName name="may" localSheetId="24">#REF!</definedName>
    <definedName name="may" localSheetId="9">#REF!</definedName>
    <definedName name="may" localSheetId="11">#REF!</definedName>
    <definedName name="may" localSheetId="13">#REF!</definedName>
    <definedName name="may" localSheetId="14">#REF!</definedName>
    <definedName name="may" localSheetId="17">#REF!</definedName>
    <definedName name="may" localSheetId="18">#REF!</definedName>
    <definedName name="may" localSheetId="20">#REF!</definedName>
    <definedName name="may" localSheetId="4">#REF!</definedName>
    <definedName name="may">#REF!</definedName>
    <definedName name="NIVIMPVA" localSheetId="19">'[1]Cta92-98'!#REF!</definedName>
    <definedName name="NIVIMPVA" localSheetId="21">'[1]Cta92-98'!#REF!</definedName>
    <definedName name="NIVIMPVA" localSheetId="22">'[1]Cta92-98'!#REF!</definedName>
    <definedName name="NIVIMPVA" localSheetId="23">'[1]Cta92-98'!#REF!</definedName>
    <definedName name="NIVIMPVA" localSheetId="24">'[1]Cta92-98'!#REF!</definedName>
    <definedName name="NIVIMPVA" localSheetId="9">'[1]Cta92-98'!#REF!</definedName>
    <definedName name="NIVIMPVA" localSheetId="11">'[1]Cta92-98'!#REF!</definedName>
    <definedName name="NIVIMPVA" localSheetId="13">'[1]Cta92-98'!#REF!</definedName>
    <definedName name="NIVIMPVA" localSheetId="14">'[1]Cta92-98'!#REF!</definedName>
    <definedName name="NIVIMPVA" localSheetId="17">'[1]Cta92-98'!#REF!</definedName>
    <definedName name="NIVIMPVA" localSheetId="18">'[1]Cta92-98'!#REF!</definedName>
    <definedName name="NIVIMPVA" localSheetId="20">'[1]Cta92-98'!#REF!</definedName>
    <definedName name="NIVIMPVA" localSheetId="4">'[1]Cta92-98'!#REF!</definedName>
    <definedName name="NIVIMPVA">'[1]Cta92-98'!#REF!</definedName>
    <definedName name="NIVIMPVBP" localSheetId="19">'[1]Cta92-98'!#REF!</definedName>
    <definedName name="NIVIMPVBP" localSheetId="21">'[1]Cta92-98'!#REF!</definedName>
    <definedName name="NIVIMPVBP" localSheetId="22">'[1]Cta92-98'!#REF!</definedName>
    <definedName name="NIVIMPVBP" localSheetId="23">'[1]Cta92-98'!#REF!</definedName>
    <definedName name="NIVIMPVBP" localSheetId="24">'[1]Cta92-98'!#REF!</definedName>
    <definedName name="NIVIMPVBP" localSheetId="9">'[1]Cta92-98'!#REF!</definedName>
    <definedName name="NIVIMPVBP" localSheetId="11">'[1]Cta92-98'!#REF!</definedName>
    <definedName name="NIVIMPVBP" localSheetId="13">'[1]Cta92-98'!#REF!</definedName>
    <definedName name="NIVIMPVBP" localSheetId="14">'[1]Cta92-98'!#REF!</definedName>
    <definedName name="NIVIMPVBP" localSheetId="17">'[1]Cta92-98'!#REF!</definedName>
    <definedName name="NIVIMPVBP" localSheetId="18">'[1]Cta92-98'!#REF!</definedName>
    <definedName name="NIVIMPVBP" localSheetId="20">'[1]Cta92-98'!#REF!</definedName>
    <definedName name="NIVIMPVBP" localSheetId="4">'[1]Cta92-98'!#REF!</definedName>
    <definedName name="NIVIMPVBP">'[1]Cta92-98'!#REF!</definedName>
    <definedName name="nov" localSheetId="19">#REF!</definedName>
    <definedName name="nov" localSheetId="21">#REF!</definedName>
    <definedName name="nov" localSheetId="22">#REF!</definedName>
    <definedName name="nov" localSheetId="23">#REF!</definedName>
    <definedName name="nov" localSheetId="24">#REF!</definedName>
    <definedName name="nov" localSheetId="9">#REF!</definedName>
    <definedName name="nov" localSheetId="11">#REF!</definedName>
    <definedName name="nov" localSheetId="13">#REF!</definedName>
    <definedName name="nov" localSheetId="14">#REF!</definedName>
    <definedName name="nov" localSheetId="17">#REF!</definedName>
    <definedName name="nov" localSheetId="18">#REF!</definedName>
    <definedName name="nov" localSheetId="20">#REF!</definedName>
    <definedName name="nov" localSheetId="4">#REF!</definedName>
    <definedName name="nov">#REF!</definedName>
    <definedName name="oct" localSheetId="19">#REF!</definedName>
    <definedName name="oct" localSheetId="21">#REF!</definedName>
    <definedName name="oct" localSheetId="22">#REF!</definedName>
    <definedName name="oct" localSheetId="23">#REF!</definedName>
    <definedName name="oct" localSheetId="24">#REF!</definedName>
    <definedName name="oct" localSheetId="9">#REF!</definedName>
    <definedName name="oct" localSheetId="11">#REF!</definedName>
    <definedName name="oct" localSheetId="13">#REF!</definedName>
    <definedName name="oct" localSheetId="14">#REF!</definedName>
    <definedName name="oct" localSheetId="17">#REF!</definedName>
    <definedName name="oct" localSheetId="18">#REF!</definedName>
    <definedName name="oct" localSheetId="20">#REF!</definedName>
    <definedName name="oct" localSheetId="4">#REF!</definedName>
    <definedName name="oct">#REF!</definedName>
    <definedName name="PARVA" localSheetId="19">'[1]Cta92-98'!#REF!</definedName>
    <definedName name="PARVA" localSheetId="21">'[1]Cta92-98'!#REF!</definedName>
    <definedName name="PARVA" localSheetId="22">'[1]Cta92-98'!#REF!</definedName>
    <definedName name="PARVA" localSheetId="23">'[1]Cta92-98'!#REF!</definedName>
    <definedName name="PARVA" localSheetId="24">'[1]Cta92-98'!#REF!</definedName>
    <definedName name="PARVA" localSheetId="9">'[1]Cta92-98'!#REF!</definedName>
    <definedName name="PARVA" localSheetId="11">'[1]Cta92-98'!#REF!</definedName>
    <definedName name="PARVA" localSheetId="13">'[1]Cta92-98'!#REF!</definedName>
    <definedName name="PARVA" localSheetId="14">'[1]Cta92-98'!#REF!</definedName>
    <definedName name="PARVA" localSheetId="17">'[1]Cta92-98'!#REF!</definedName>
    <definedName name="PARVA" localSheetId="18">'[1]Cta92-98'!#REF!</definedName>
    <definedName name="PARVA" localSheetId="20">'[1]Cta92-98'!#REF!</definedName>
    <definedName name="PARVA" localSheetId="4">'[1]Cta92-98'!#REF!</definedName>
    <definedName name="PARVA">'[1]Cta92-98'!#REF!</definedName>
    <definedName name="PARVA66" localSheetId="19">'[1]Cta92-98'!#REF!</definedName>
    <definedName name="PARVA66" localSheetId="21">'[1]Cta92-98'!#REF!</definedName>
    <definedName name="PARVA66" localSheetId="22">'[1]Cta92-98'!#REF!</definedName>
    <definedName name="PARVA66" localSheetId="23">'[1]Cta92-98'!#REF!</definedName>
    <definedName name="PARVA66" localSheetId="24">'[1]Cta92-98'!#REF!</definedName>
    <definedName name="PARVA66" localSheetId="9">'[1]Cta92-98'!#REF!</definedName>
    <definedName name="PARVA66" localSheetId="11">'[1]Cta92-98'!#REF!</definedName>
    <definedName name="PARVA66" localSheetId="13">'[1]Cta92-98'!#REF!</definedName>
    <definedName name="PARVA66" localSheetId="14">'[1]Cta92-98'!#REF!</definedName>
    <definedName name="PARVA66" localSheetId="17">'[1]Cta92-98'!#REF!</definedName>
    <definedName name="PARVA66" localSheetId="18">'[1]Cta92-98'!#REF!</definedName>
    <definedName name="PARVA66" localSheetId="20">'[1]Cta92-98'!#REF!</definedName>
    <definedName name="PARVA66" localSheetId="4">'[1]Cta92-98'!#REF!</definedName>
    <definedName name="PARVA66">'[1]Cta92-98'!#REF!</definedName>
    <definedName name="PARVBP" localSheetId="19">'[1]Cta92-98'!#REF!</definedName>
    <definedName name="PARVBP" localSheetId="21">'[1]Cta92-98'!#REF!</definedName>
    <definedName name="PARVBP" localSheetId="22">'[1]Cta92-98'!#REF!</definedName>
    <definedName name="PARVBP" localSheetId="23">'[1]Cta92-98'!#REF!</definedName>
    <definedName name="PARVBP" localSheetId="24">'[1]Cta92-98'!#REF!</definedName>
    <definedName name="PARVBP" localSheetId="9">'[1]Cta92-98'!#REF!</definedName>
    <definedName name="PARVBP" localSheetId="11">'[1]Cta92-98'!#REF!</definedName>
    <definedName name="PARVBP" localSheetId="13">'[1]Cta92-98'!#REF!</definedName>
    <definedName name="PARVBP" localSheetId="14">'[1]Cta92-98'!#REF!</definedName>
    <definedName name="PARVBP" localSheetId="17">'[1]Cta92-98'!#REF!</definedName>
    <definedName name="PARVBP" localSheetId="18">'[1]Cta92-98'!#REF!</definedName>
    <definedName name="PARVBP" localSheetId="20">'[1]Cta92-98'!#REF!</definedName>
    <definedName name="PARVBP" localSheetId="4">'[1]Cta92-98'!#REF!</definedName>
    <definedName name="PARVBP">'[1]Cta92-98'!#REF!</definedName>
    <definedName name="PARVBP66" localSheetId="19">'[1]Cta92-98'!#REF!</definedName>
    <definedName name="PARVBP66" localSheetId="21">'[1]Cta92-98'!#REF!</definedName>
    <definedName name="PARVBP66" localSheetId="22">'[1]Cta92-98'!#REF!</definedName>
    <definedName name="PARVBP66" localSheetId="23">'[1]Cta92-98'!#REF!</definedName>
    <definedName name="PARVBP66" localSheetId="24">'[1]Cta92-98'!#REF!</definedName>
    <definedName name="PARVBP66" localSheetId="9">'[1]Cta92-98'!#REF!</definedName>
    <definedName name="PARVBP66" localSheetId="11">'[1]Cta92-98'!#REF!</definedName>
    <definedName name="PARVBP66" localSheetId="13">'[1]Cta92-98'!#REF!</definedName>
    <definedName name="PARVBP66" localSheetId="14">'[1]Cta92-98'!#REF!</definedName>
    <definedName name="PARVBP66" localSheetId="17">'[1]Cta92-98'!#REF!</definedName>
    <definedName name="PARVBP66" localSheetId="18">'[1]Cta92-98'!#REF!</definedName>
    <definedName name="PARVBP66" localSheetId="20">'[1]Cta92-98'!#REF!</definedName>
    <definedName name="PARVBP66" localSheetId="4">'[1]Cta92-98'!#REF!</definedName>
    <definedName name="PARVBP66">'[1]Cta92-98'!#REF!</definedName>
    <definedName name="PAU" localSheetId="19">#REF!</definedName>
    <definedName name="PAU" localSheetId="21">#REF!</definedName>
    <definedName name="PAU" localSheetId="22">#REF!</definedName>
    <definedName name="PAU" localSheetId="23">#REF!</definedName>
    <definedName name="PAU" localSheetId="24">#REF!</definedName>
    <definedName name="PAU" localSheetId="9">#REF!</definedName>
    <definedName name="PAU" localSheetId="11">#REF!</definedName>
    <definedName name="PAU" localSheetId="13">#REF!</definedName>
    <definedName name="PAU" localSheetId="14">#REF!</definedName>
    <definedName name="PAU" localSheetId="17">#REF!</definedName>
    <definedName name="PAU" localSheetId="18">#REF!</definedName>
    <definedName name="PAU" localSheetId="20">#REF!</definedName>
    <definedName name="PAU" localSheetId="4">#REF!</definedName>
    <definedName name="PAU">#REF!</definedName>
    <definedName name="Print_Area" localSheetId="6">'Comportamiento 2022'!$A$1:$G$52</definedName>
    <definedName name="Print_Area" localSheetId="1">Contraportada!$A$2:$G$35</definedName>
    <definedName name="Print_Area" localSheetId="8">'cuadro-mac1'!$A$3:$G$26</definedName>
    <definedName name="Print_Area" localSheetId="19">'cuadro-mac10 '!$A$1:$F$36</definedName>
    <definedName name="Print_Area" localSheetId="21">'cuadro-mac11  '!$A$2:$G$40</definedName>
    <definedName name="Print_Area" localSheetId="22">'cuadro-mac12 '!$A$1:$F$36</definedName>
    <definedName name="Print_Area" localSheetId="23">'cuadro-mac13 '!$A$1:$F$36</definedName>
    <definedName name="Print_Area" localSheetId="24">'cuadro-mac14 '!$A$1:$F$36</definedName>
    <definedName name="Print_Area" localSheetId="9">'cuadro-mac2'!$A$3:$F$26</definedName>
    <definedName name="Print_Area" localSheetId="11">'cuadro-mac3'!$A$3:$F$26</definedName>
    <definedName name="Print_Area" localSheetId="12">'cuadro-mac4'!$A$3:$G$26</definedName>
    <definedName name="Print_Area" localSheetId="13">'cuadro-mac5 '!$A$3:$F$26</definedName>
    <definedName name="Print_Area" localSheetId="14">'cuadro-mac6 '!$A$3:$F$26</definedName>
    <definedName name="Print_Area" localSheetId="16">'cuadro-mac7'!$A$1:$G$39</definedName>
    <definedName name="Print_Area" localSheetId="17">'cuadro-mac8 '!$A$1:$F$36</definedName>
    <definedName name="Print_Area" localSheetId="18">'cuadro-mac9 '!$A$1:$F$36</definedName>
    <definedName name="Print_Area" localSheetId="10">'Gráfico 1'!$A$1:$H$34</definedName>
    <definedName name="Print_Area" localSheetId="15">'Gráfico 2 y 3'!$A$1:$I$46</definedName>
    <definedName name="Print_Area" localSheetId="20">'Gráfico 4 y 5'!$A$2:$I$48</definedName>
    <definedName name="Print_Area" localSheetId="25">Hoja5!$A$1:$H$61</definedName>
    <definedName name="Print_Area" localSheetId="3">'Índice Cuadros'!$A$1:$B$16</definedName>
    <definedName name="Print_Area" localSheetId="2">'Índice General'!$A$4:$A$18</definedName>
    <definedName name="Print_Area" localSheetId="4">'Índice Gráficos'!$A$1:$B$7</definedName>
    <definedName name="Print_Area" localSheetId="7">'Perspectivas 2023'!$A$3:$G$24</definedName>
    <definedName name="Print_Area" localSheetId="0">Portada!$A$1:$I$51</definedName>
    <definedName name="Print_Area" localSheetId="5">Presentación!$A$1:$G$26</definedName>
    <definedName name="Print_Titles" localSheetId="19">'cuadro-mac10 '!$1:$4</definedName>
    <definedName name="Print_Titles" localSheetId="21">'cuadro-mac11  '!$2:$5</definedName>
    <definedName name="Print_Titles" localSheetId="22">'cuadro-mac12 '!$1:$4</definedName>
    <definedName name="Print_Titles" localSheetId="23">'cuadro-mac13 '!$1:$4</definedName>
    <definedName name="Print_Titles" localSheetId="24">'cuadro-mac14 '!$1:$4</definedName>
    <definedName name="Print_Titles" localSheetId="16">'cuadro-mac7'!$1:$4</definedName>
    <definedName name="Print_Titles" localSheetId="17">'cuadro-mac8 '!$1:$4</definedName>
    <definedName name="Print_Titles" localSheetId="18">'cuadro-mac9 '!$1:$4</definedName>
    <definedName name="PRODUC" localSheetId="19">#REF!</definedName>
    <definedName name="PRODUC" localSheetId="21">#REF!</definedName>
    <definedName name="PRODUC" localSheetId="22">#REF!</definedName>
    <definedName name="PRODUC" localSheetId="23">#REF!</definedName>
    <definedName name="PRODUC" localSheetId="24">#REF!</definedName>
    <definedName name="PRODUC" localSheetId="9">#REF!</definedName>
    <definedName name="PRODUC" localSheetId="11">#REF!</definedName>
    <definedName name="PRODUC" localSheetId="13">#REF!</definedName>
    <definedName name="PRODUC" localSheetId="14">#REF!</definedName>
    <definedName name="PRODUC" localSheetId="17">#REF!</definedName>
    <definedName name="PRODUC" localSheetId="18">#REF!</definedName>
    <definedName name="PRODUC" localSheetId="20">#REF!</definedName>
    <definedName name="PRODUC" localSheetId="4">#REF!</definedName>
    <definedName name="PRODUC">#REF!</definedName>
    <definedName name="set" localSheetId="19">#REF!</definedName>
    <definedName name="set" localSheetId="21">#REF!</definedName>
    <definedName name="set" localSheetId="22">#REF!</definedName>
    <definedName name="set" localSheetId="23">#REF!</definedName>
    <definedName name="set" localSheetId="24">#REF!</definedName>
    <definedName name="set" localSheetId="9">#REF!</definedName>
    <definedName name="set" localSheetId="11">#REF!</definedName>
    <definedName name="set" localSheetId="13">#REF!</definedName>
    <definedName name="set" localSheetId="14">#REF!</definedName>
    <definedName name="set" localSheetId="17">#REF!</definedName>
    <definedName name="set" localSheetId="18">#REF!</definedName>
    <definedName name="set" localSheetId="20">#REF!</definedName>
    <definedName name="set" localSheetId="4">#REF!</definedName>
    <definedName name="set">#REF!</definedName>
    <definedName name="v" localSheetId="19">'[1]Cta92-98'!#REF!</definedName>
    <definedName name="v" localSheetId="21">'[1]Cta92-98'!#REF!</definedName>
    <definedName name="v" localSheetId="22">'[1]Cta92-98'!#REF!</definedName>
    <definedName name="v" localSheetId="23">'[1]Cta92-98'!#REF!</definedName>
    <definedName name="v" localSheetId="24">'[1]Cta92-98'!#REF!</definedName>
    <definedName name="v" localSheetId="9">'[1]Cta92-98'!#REF!</definedName>
    <definedName name="v" localSheetId="11">'[1]Cta92-98'!#REF!</definedName>
    <definedName name="v" localSheetId="13">'[1]Cta92-98'!#REF!</definedName>
    <definedName name="v" localSheetId="14">'[1]Cta92-98'!#REF!</definedName>
    <definedName name="v" localSheetId="17">'[1]Cta92-98'!#REF!</definedName>
    <definedName name="v" localSheetId="18">'[1]Cta92-98'!#REF!</definedName>
    <definedName name="v" localSheetId="20">'[1]Cta92-98'!#REF!</definedName>
    <definedName name="v" localSheetId="4">'[1]Cta92-98'!#REF!</definedName>
    <definedName name="v">'[1]Cta92-98'!#REF!</definedName>
    <definedName name="VA" localSheetId="19">#REF!</definedName>
    <definedName name="VA" localSheetId="21">#REF!</definedName>
    <definedName name="VA" localSheetId="22">#REF!</definedName>
    <definedName name="VA" localSheetId="23">#REF!</definedName>
    <definedName name="VA" localSheetId="24">#REF!</definedName>
    <definedName name="VA" localSheetId="9">#REF!</definedName>
    <definedName name="VA" localSheetId="11">#REF!</definedName>
    <definedName name="VA" localSheetId="13">#REF!</definedName>
    <definedName name="VA" localSheetId="14">#REF!</definedName>
    <definedName name="VA" localSheetId="17">#REF!</definedName>
    <definedName name="VA" localSheetId="18">#REF!</definedName>
    <definedName name="VA" localSheetId="20">#REF!</definedName>
    <definedName name="VA" localSheetId="4">#REF!</definedName>
    <definedName name="VA">#REF!</definedName>
    <definedName name="VARIACANTI" localSheetId="19">'[1]Cta92-98'!#REF!</definedName>
    <definedName name="VARIACANTI" localSheetId="21">'[1]Cta92-98'!#REF!</definedName>
    <definedName name="VARIACANTI" localSheetId="22">'[1]Cta92-98'!#REF!</definedName>
    <definedName name="VARIACANTI" localSheetId="23">'[1]Cta92-98'!#REF!</definedName>
    <definedName name="VARIACANTI" localSheetId="24">'[1]Cta92-98'!#REF!</definedName>
    <definedName name="VARIACANTI" localSheetId="9">'[1]Cta92-98'!#REF!</definedName>
    <definedName name="VARIACANTI" localSheetId="11">'[1]Cta92-98'!#REF!</definedName>
    <definedName name="VARIACANTI" localSheetId="13">'[1]Cta92-98'!#REF!</definedName>
    <definedName name="VARIACANTI" localSheetId="14">'[1]Cta92-98'!#REF!</definedName>
    <definedName name="VARIACANTI" localSheetId="17">'[1]Cta92-98'!#REF!</definedName>
    <definedName name="VARIACANTI" localSheetId="18">'[1]Cta92-98'!#REF!</definedName>
    <definedName name="VARIACANTI" localSheetId="20">'[1]Cta92-98'!#REF!</definedName>
    <definedName name="VARIACANTI" localSheetId="4">'[1]Cta92-98'!#REF!</definedName>
    <definedName name="VARIACANTI">'[1]Cta92-98'!#REF!</definedName>
    <definedName name="VARIMPCI" localSheetId="19">'[1]Cta92-98'!#REF!</definedName>
    <definedName name="VARIMPCI" localSheetId="21">'[1]Cta92-98'!#REF!</definedName>
    <definedName name="VARIMPCI" localSheetId="22">'[1]Cta92-98'!#REF!</definedName>
    <definedName name="VARIMPCI" localSheetId="23">'[1]Cta92-98'!#REF!</definedName>
    <definedName name="VARIMPCI" localSheetId="24">'[1]Cta92-98'!#REF!</definedName>
    <definedName name="VARIMPCI" localSheetId="9">'[1]Cta92-98'!#REF!</definedName>
    <definedName name="VARIMPCI" localSheetId="11">'[1]Cta92-98'!#REF!</definedName>
    <definedName name="VARIMPCI" localSheetId="13">'[1]Cta92-98'!#REF!</definedName>
    <definedName name="VARIMPCI" localSheetId="14">'[1]Cta92-98'!#REF!</definedName>
    <definedName name="VARIMPCI" localSheetId="17">'[1]Cta92-98'!#REF!</definedName>
    <definedName name="VARIMPCI" localSheetId="18">'[1]Cta92-98'!#REF!</definedName>
    <definedName name="VARIMPCI" localSheetId="20">'[1]Cta92-98'!#REF!</definedName>
    <definedName name="VARIMPCI" localSheetId="4">'[1]Cta92-98'!#REF!</definedName>
    <definedName name="VARIMPCI">'[1]Cta92-98'!#REF!</definedName>
    <definedName name="VARIMPVA" localSheetId="19">'[1]Cta92-98'!#REF!</definedName>
    <definedName name="VARIMPVA" localSheetId="21">'[1]Cta92-98'!#REF!</definedName>
    <definedName name="VARIMPVA" localSheetId="22">'[1]Cta92-98'!#REF!</definedName>
    <definedName name="VARIMPVA" localSheetId="23">'[1]Cta92-98'!#REF!</definedName>
    <definedName name="VARIMPVA" localSheetId="24">'[1]Cta92-98'!#REF!</definedName>
    <definedName name="VARIMPVA" localSheetId="9">'[1]Cta92-98'!#REF!</definedName>
    <definedName name="VARIMPVA" localSheetId="11">'[1]Cta92-98'!#REF!</definedName>
    <definedName name="VARIMPVA" localSheetId="13">'[1]Cta92-98'!#REF!</definedName>
    <definedName name="VARIMPVA" localSheetId="14">'[1]Cta92-98'!#REF!</definedName>
    <definedName name="VARIMPVA" localSheetId="17">'[1]Cta92-98'!#REF!</definedName>
    <definedName name="VARIMPVA" localSheetId="18">'[1]Cta92-98'!#REF!</definedName>
    <definedName name="VARIMPVA" localSheetId="20">'[1]Cta92-98'!#REF!</definedName>
    <definedName name="VARIMPVA" localSheetId="4">'[1]Cta92-98'!#REF!</definedName>
    <definedName name="VARIMPVA">'[1]Cta92-98'!#REF!</definedName>
    <definedName name="VARIMPVBP" localSheetId="19">'[1]Cta92-98'!#REF!</definedName>
    <definedName name="VARIMPVBP" localSheetId="21">'[1]Cta92-98'!#REF!</definedName>
    <definedName name="VARIMPVBP" localSheetId="22">'[1]Cta92-98'!#REF!</definedName>
    <definedName name="VARIMPVBP" localSheetId="23">'[1]Cta92-98'!#REF!</definedName>
    <definedName name="VARIMPVBP" localSheetId="24">'[1]Cta92-98'!#REF!</definedName>
    <definedName name="VARIMPVBP" localSheetId="9">'[1]Cta92-98'!#REF!</definedName>
    <definedName name="VARIMPVBP" localSheetId="11">'[1]Cta92-98'!#REF!</definedName>
    <definedName name="VARIMPVBP" localSheetId="13">'[1]Cta92-98'!#REF!</definedName>
    <definedName name="VARIMPVBP" localSheetId="14">'[1]Cta92-98'!#REF!</definedName>
    <definedName name="VARIMPVBP" localSheetId="17">'[1]Cta92-98'!#REF!</definedName>
    <definedName name="VARIMPVBP" localSheetId="18">'[1]Cta92-98'!#REF!</definedName>
    <definedName name="VARIMPVBP" localSheetId="20">'[1]Cta92-98'!#REF!</definedName>
    <definedName name="VARIMPVBP" localSheetId="4">'[1]Cta92-98'!#REF!</definedName>
    <definedName name="VARIMPVBP">'[1]Cta92-98'!#REF!</definedName>
    <definedName name="VARVA" localSheetId="19">'[1]Cta92-98'!#REF!</definedName>
    <definedName name="VARVA" localSheetId="21">'[1]Cta92-98'!#REF!</definedName>
    <definedName name="VARVA" localSheetId="22">'[1]Cta92-98'!#REF!</definedName>
    <definedName name="VARVA" localSheetId="23">'[1]Cta92-98'!#REF!</definedName>
    <definedName name="VARVA" localSheetId="24">'[1]Cta92-98'!#REF!</definedName>
    <definedName name="VARVA" localSheetId="9">'[1]Cta92-98'!#REF!</definedName>
    <definedName name="VARVA" localSheetId="11">'[1]Cta92-98'!#REF!</definedName>
    <definedName name="VARVA" localSheetId="13">'[1]Cta92-98'!#REF!</definedName>
    <definedName name="VARVA" localSheetId="14">'[1]Cta92-98'!#REF!</definedName>
    <definedName name="VARVA" localSheetId="17">'[1]Cta92-98'!#REF!</definedName>
    <definedName name="VARVA" localSheetId="18">'[1]Cta92-98'!#REF!</definedName>
    <definedName name="VARVA" localSheetId="20">'[1]Cta92-98'!#REF!</definedName>
    <definedName name="VARVA" localSheetId="4">'[1]Cta92-98'!#REF!</definedName>
    <definedName name="VARVA">'[1]Cta92-98'!#REF!</definedName>
    <definedName name="VARVA66" localSheetId="19">'[1]Cta92-98'!#REF!</definedName>
    <definedName name="VARVA66" localSheetId="21">'[1]Cta92-98'!#REF!</definedName>
    <definedName name="VARVA66" localSheetId="22">'[1]Cta92-98'!#REF!</definedName>
    <definedName name="VARVA66" localSheetId="23">'[1]Cta92-98'!#REF!</definedName>
    <definedName name="VARVA66" localSheetId="24">'[1]Cta92-98'!#REF!</definedName>
    <definedName name="VARVA66" localSheetId="9">'[1]Cta92-98'!#REF!</definedName>
    <definedName name="VARVA66" localSheetId="11">'[1]Cta92-98'!#REF!</definedName>
    <definedName name="VARVA66" localSheetId="13">'[1]Cta92-98'!#REF!</definedName>
    <definedName name="VARVA66" localSheetId="14">'[1]Cta92-98'!#REF!</definedName>
    <definedName name="VARVA66" localSheetId="17">'[1]Cta92-98'!#REF!</definedName>
    <definedName name="VARVA66" localSheetId="18">'[1]Cta92-98'!#REF!</definedName>
    <definedName name="VARVA66" localSheetId="20">'[1]Cta92-98'!#REF!</definedName>
    <definedName name="VARVA66" localSheetId="4">'[1]Cta92-98'!#REF!</definedName>
    <definedName name="VARVA66">'[1]Cta92-98'!#REF!</definedName>
    <definedName name="VARVBP" localSheetId="19">'[1]Cta92-98'!#REF!</definedName>
    <definedName name="VARVBP" localSheetId="21">'[1]Cta92-98'!#REF!</definedName>
    <definedName name="VARVBP" localSheetId="22">'[1]Cta92-98'!#REF!</definedName>
    <definedName name="VARVBP" localSheetId="23">'[1]Cta92-98'!#REF!</definedName>
    <definedName name="VARVBP" localSheetId="24">'[1]Cta92-98'!#REF!</definedName>
    <definedName name="VARVBP" localSheetId="9">'[1]Cta92-98'!#REF!</definedName>
    <definedName name="VARVBP" localSheetId="11">'[1]Cta92-98'!#REF!</definedName>
    <definedName name="VARVBP" localSheetId="13">'[1]Cta92-98'!#REF!</definedName>
    <definedName name="VARVBP" localSheetId="14">'[1]Cta92-98'!#REF!</definedName>
    <definedName name="VARVBP" localSheetId="17">'[1]Cta92-98'!#REF!</definedName>
    <definedName name="VARVBP" localSheetId="18">'[1]Cta92-98'!#REF!</definedName>
    <definedName name="VARVBP" localSheetId="20">'[1]Cta92-98'!#REF!</definedName>
    <definedName name="VARVBP" localSheetId="4">'[1]Cta92-98'!#REF!</definedName>
    <definedName name="VARVBP">'[1]Cta92-98'!#REF!</definedName>
    <definedName name="VARVBP66" localSheetId="19">'[1]Cta92-98'!#REF!</definedName>
    <definedName name="VARVBP66" localSheetId="21">'[1]Cta92-98'!#REF!</definedName>
    <definedName name="VARVBP66" localSheetId="22">'[1]Cta92-98'!#REF!</definedName>
    <definedName name="VARVBP66" localSheetId="23">'[1]Cta92-98'!#REF!</definedName>
    <definedName name="VARVBP66" localSheetId="24">'[1]Cta92-98'!#REF!</definedName>
    <definedName name="VARVBP66" localSheetId="9">'[1]Cta92-98'!#REF!</definedName>
    <definedName name="VARVBP66" localSheetId="11">'[1]Cta92-98'!#REF!</definedName>
    <definedName name="VARVBP66" localSheetId="13">'[1]Cta92-98'!#REF!</definedName>
    <definedName name="VARVBP66" localSheetId="14">'[1]Cta92-98'!#REF!</definedName>
    <definedName name="VARVBP66" localSheetId="17">'[1]Cta92-98'!#REF!</definedName>
    <definedName name="VARVBP66" localSheetId="18">'[1]Cta92-98'!#REF!</definedName>
    <definedName name="VARVBP66" localSheetId="20">'[1]Cta92-98'!#REF!</definedName>
    <definedName name="VARVBP66" localSheetId="4">'[1]Cta92-98'!#REF!</definedName>
    <definedName name="VARVBP66">'[1]Cta92-98'!#REF!</definedName>
    <definedName name="VBP" localSheetId="19">#REF!</definedName>
    <definedName name="VBP" localSheetId="21">#REF!</definedName>
    <definedName name="VBP" localSheetId="22">#REF!</definedName>
    <definedName name="VBP" localSheetId="23">#REF!</definedName>
    <definedName name="VBP" localSheetId="24">#REF!</definedName>
    <definedName name="VBP" localSheetId="9">#REF!</definedName>
    <definedName name="VBP" localSheetId="11">#REF!</definedName>
    <definedName name="VBP" localSheetId="13">#REF!</definedName>
    <definedName name="VBP" localSheetId="14">#REF!</definedName>
    <definedName name="VBP" localSheetId="17">#REF!</definedName>
    <definedName name="VBP" localSheetId="18">#REF!</definedName>
    <definedName name="VBP" localSheetId="20">#REF!</definedName>
    <definedName name="VBP" localSheetId="4">#REF!</definedName>
    <definedName name="VBP">#REF!</definedName>
    <definedName name="wrn.ESTIMACIONES." hidden="1">{"INF13",#N/A,FALSE,"ETCN";"DIF15",#N/A,FALSE,"ETCN";"INF20",#N/A,FALSE,"ETCN"}</definedName>
    <definedName name="YETTT" localSheetId="19">#REF!</definedName>
    <definedName name="YETTT" localSheetId="21">#REF!</definedName>
    <definedName name="YETTT" localSheetId="22">#REF!</definedName>
    <definedName name="YETTT" localSheetId="23">#REF!</definedName>
    <definedName name="YETTT" localSheetId="24">#REF!</definedName>
    <definedName name="YETTT" localSheetId="9">#REF!</definedName>
    <definedName name="YETTT" localSheetId="11">#REF!</definedName>
    <definedName name="YETTT" localSheetId="13">#REF!</definedName>
    <definedName name="YETTT" localSheetId="14">#REF!</definedName>
    <definedName name="YETTT" localSheetId="17">#REF!</definedName>
    <definedName name="YETTT" localSheetId="18">#REF!</definedName>
    <definedName name="YETTT" localSheetId="20">#REF!</definedName>
    <definedName name="YETTT" localSheetId="4">#REF!</definedName>
    <definedName name="YETT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21" l="1"/>
  <c r="F38" i="21" s="1"/>
  <c r="E33" i="21"/>
  <c r="D33" i="21"/>
  <c r="D38" i="21" s="1"/>
  <c r="C33" i="21"/>
  <c r="C38" i="21" s="1"/>
  <c r="B33" i="21"/>
  <c r="B38" i="21" s="1"/>
  <c r="F28" i="21"/>
  <c r="E28" i="21"/>
  <c r="D28" i="21"/>
  <c r="C28" i="21"/>
  <c r="B28" i="21"/>
  <c r="F6" i="21"/>
  <c r="E6" i="21"/>
  <c r="D6" i="21"/>
  <c r="C6" i="21"/>
  <c r="B6" i="21"/>
  <c r="E38" i="21" l="1"/>
  <c r="C32" i="17"/>
  <c r="D32" i="17"/>
  <c r="E32" i="17"/>
  <c r="F32" i="17"/>
  <c r="C27" i="17"/>
  <c r="D27" i="17"/>
  <c r="E27" i="17"/>
  <c r="F27" i="17"/>
  <c r="C5" i="17"/>
  <c r="D5" i="17"/>
  <c r="E5" i="17"/>
  <c r="F5" i="17"/>
  <c r="B32" i="17"/>
  <c r="C37" i="17" l="1"/>
  <c r="F37" i="17"/>
  <c r="G5" i="17" s="1"/>
  <c r="D37" i="17"/>
  <c r="E37" i="17"/>
  <c r="B27" i="17"/>
  <c r="B5" i="17"/>
  <c r="B37" i="17" s="1"/>
  <c r="G24" i="13" l="1"/>
  <c r="G23" i="13"/>
  <c r="G22" i="13"/>
  <c r="G21" i="13"/>
  <c r="G20" i="13"/>
  <c r="G19" i="13"/>
  <c r="G18" i="13"/>
  <c r="G17" i="13"/>
  <c r="G16" i="13"/>
  <c r="G15" i="13"/>
  <c r="G14" i="13"/>
  <c r="G13" i="13"/>
  <c r="G12" i="13"/>
  <c r="G11" i="13"/>
  <c r="G9" i="13"/>
  <c r="G8" i="13"/>
  <c r="G7" i="13"/>
  <c r="G24" i="9"/>
  <c r="G23" i="9"/>
  <c r="G22" i="9"/>
  <c r="AK21" i="9"/>
  <c r="G21" i="9"/>
  <c r="G20" i="9"/>
  <c r="G19" i="9"/>
  <c r="G18" i="9"/>
  <c r="G17" i="9"/>
  <c r="G16" i="9"/>
  <c r="G15" i="9"/>
  <c r="G14" i="9"/>
  <c r="G13" i="9"/>
  <c r="G12" i="9"/>
  <c r="G11" i="9"/>
  <c r="G10" i="9"/>
  <c r="G9" i="9"/>
  <c r="G8" i="9"/>
  <c r="G7" i="9"/>
  <c r="G32" i="17" l="1"/>
  <c r="G10" i="13"/>
  <c r="G37" i="21" l="1"/>
  <c r="G35" i="21"/>
  <c r="G33" i="21"/>
  <c r="G36" i="21"/>
  <c r="G32" i="21"/>
  <c r="G30" i="21"/>
  <c r="G24" i="21"/>
  <c r="G20" i="21"/>
  <c r="G16" i="21"/>
  <c r="G38" i="21"/>
  <c r="G18" i="21"/>
  <c r="G12" i="21"/>
  <c r="G10" i="21"/>
  <c r="G8" i="21"/>
  <c r="G34" i="21"/>
  <c r="G26" i="21"/>
  <c r="G22" i="21"/>
  <c r="G14" i="21"/>
  <c r="G6" i="21"/>
  <c r="G9" i="21"/>
  <c r="G25" i="21"/>
  <c r="G7" i="21"/>
  <c r="G23" i="21"/>
  <c r="G29" i="21"/>
  <c r="G19" i="21"/>
  <c r="G13" i="21"/>
  <c r="G31" i="21"/>
  <c r="G11" i="21"/>
  <c r="G27" i="21"/>
  <c r="G17" i="21"/>
  <c r="G15" i="21"/>
  <c r="G21" i="21"/>
  <c r="G36" i="17"/>
  <c r="G34" i="17"/>
  <c r="G30" i="17"/>
  <c r="G28" i="17"/>
  <c r="G26" i="17"/>
  <c r="G24" i="17"/>
  <c r="G22" i="17"/>
  <c r="G20" i="17"/>
  <c r="G18" i="17"/>
  <c r="G6" i="17"/>
  <c r="G37" i="17"/>
  <c r="G31" i="17"/>
  <c r="G21" i="17"/>
  <c r="G11" i="17"/>
  <c r="G35" i="17"/>
  <c r="G33" i="17"/>
  <c r="G29" i="17"/>
  <c r="G23" i="17"/>
  <c r="G15" i="17"/>
  <c r="G9" i="17"/>
  <c r="G27" i="17"/>
  <c r="G25" i="17"/>
  <c r="G19" i="17"/>
  <c r="G16" i="17"/>
  <c r="G14" i="17"/>
  <c r="G12" i="17"/>
  <c r="G10" i="17"/>
  <c r="G8" i="17"/>
  <c r="G17" i="17"/>
  <c r="G13" i="17"/>
  <c r="G7" i="17"/>
  <c r="G28" i="21"/>
</calcChain>
</file>

<file path=xl/sharedStrings.xml><?xml version="1.0" encoding="utf-8"?>
<sst xmlns="http://schemas.openxmlformats.org/spreadsheetml/2006/main" count="579" uniqueCount="158">
  <si>
    <t>Secretaría Ejecutiva de Planificación Sectorial Agropecuaria</t>
  </si>
  <si>
    <t>Indicadores Macroeconómicos 2019-2023</t>
  </si>
  <si>
    <t>Elaborado por:</t>
  </si>
  <si>
    <t>Sandra Mora Ramírez, UAIE, Sepsa</t>
  </si>
  <si>
    <t>Revisado por:</t>
  </si>
  <si>
    <t>Dennis Monge Cordero, Coordinador UAIE, Sepsa</t>
  </si>
  <si>
    <t>Iver Brade Monge</t>
  </si>
  <si>
    <t xml:space="preserve">Puede visualizar este documento en la dirección:  www.sepsa.go.cr  </t>
  </si>
  <si>
    <t>Índice General</t>
  </si>
  <si>
    <t>Índice de Cuadros</t>
  </si>
  <si>
    <t>Cuadro 1</t>
  </si>
  <si>
    <t>Costa Rica. Producto Interno Bruto según rama de actividad económica, 2019-2023.  (millones de colones)</t>
  </si>
  <si>
    <t>Cuadro 2</t>
  </si>
  <si>
    <t xml:space="preserve">Costa Rica. Composición porcentual del Producto Interno Bruto según rama de actividad económica, 2019-2023.  (porcentaje) </t>
  </si>
  <si>
    <t>Cuadro 3</t>
  </si>
  <si>
    <t>Costa Rica. Tasa de variación anual del Producto Interno Bruto según rama de actividad económica, 2019-2023. (porcentaje)</t>
  </si>
  <si>
    <t>Cuadro 4</t>
  </si>
  <si>
    <t xml:space="preserve">Costa Rica. Producto Interno Bruto según rama de actividad económica. 2019-2023. (millones de colones año de referencia 2017) </t>
  </si>
  <si>
    <t>Cuadro 5</t>
  </si>
  <si>
    <t>Tasa de variación anual del Producto Interno Bruto según rama de actividad económica. 2019-2023. (año de referencia 2017, porcentaje)</t>
  </si>
  <si>
    <t>Cuadro 6</t>
  </si>
  <si>
    <t>Costa Rica. Aporte a la tasa de variación anual del Producto Interno Bruto según rama de actividad económica, 2019-2023. (año de referencia 2017, porcentaje)</t>
  </si>
  <si>
    <t>Cuadro 7</t>
  </si>
  <si>
    <t>Costa Rica. Valor agregado de las actividades primarias del sector agropecuario, 2019-2023. (millones de colones corrientes)</t>
  </si>
  <si>
    <t>Cuadro 8</t>
  </si>
  <si>
    <t xml:space="preserve">Costa Rica. Valor agregado de las actividades primarias del sector agropecuario, 2019-2023. (millones de colones año de referencia 2017) </t>
  </si>
  <si>
    <t>Cuadro 9</t>
  </si>
  <si>
    <t>Costa Rica. Tasa de variación del valor agregado de las actividades primarias del sector agropecuario, 2019-2023. (año de referencia 2017, porcentaje)</t>
  </si>
  <si>
    <t>Cuadro 10</t>
  </si>
  <si>
    <t>Costa Rica. Aporte a la tasa de variación del valor agregado de las actividades primarias del sector agropecuario, 2019-2023. (año de referencia 2017, porcentaje)</t>
  </si>
  <si>
    <t>Cuadro 11</t>
  </si>
  <si>
    <t>Costa Rica. Valor Bruto de la Producción de las actividades primarias del sector agropecuario, 2019-2023. (millones de colones corrientes)</t>
  </si>
  <si>
    <t>Cuadro 12</t>
  </si>
  <si>
    <t>Costa Rica. Valor Bruto de la Producción de las actividades primarias del sector agropecuario, 2019-2023. (millones de colones año de referencia 2017)</t>
  </si>
  <si>
    <t>Cuadro 13</t>
  </si>
  <si>
    <t>Costa Rica. Tasa de variación del valor bruto de la producción de las actividades primarias del sector agropecuario, 2019-2023. (año de referencia 2017, porcentaje)</t>
  </si>
  <si>
    <t>Cuadro 14</t>
  </si>
  <si>
    <t>Costa Rica. Aporte a la tasa de variación del valor bruto de la producción de las actividades primarias del sector agropecuario, 2019-2023. (año de referencia 2017, porcentaje)</t>
  </si>
  <si>
    <t>Índice de Gráficos</t>
  </si>
  <si>
    <t>Gráfico 1</t>
  </si>
  <si>
    <t>Costa Rica.  Participación relativa por rama de actividad económica en el PIB. 2023.  (colones corrientes, porcentaje)</t>
  </si>
  <si>
    <t>Gráfico 2</t>
  </si>
  <si>
    <t>Costa Rica. Tasa de variación anual, según actividad económica. 2023. (colones referencia 2017, porcentaje)</t>
  </si>
  <si>
    <t>Gráfico 3</t>
  </si>
  <si>
    <t>Costa Rica.  Aporte a la tasa de variación del PIB, según actividad económica. 2023. (colones referencia 2017, porcentaje)</t>
  </si>
  <si>
    <t>Gráfico 4</t>
  </si>
  <si>
    <t>Costa Rica.  Tasa de variación de las principales actividades del Valor Agregado Agropecuario. 2023. (colones referencia 2017, porcentaje)</t>
  </si>
  <si>
    <t>Gráfico 5</t>
  </si>
  <si>
    <t>Presentación</t>
  </si>
  <si>
    <t>Comportamiento 2022</t>
  </si>
  <si>
    <t>1/  Informe de Política Monetaria, enero 2023. Banco Central de Costa Rica (BCCR)</t>
  </si>
  <si>
    <t>2/  Informe de Política Monetaria, enero 2023. Banco Central de Costa Rica (BCCR)</t>
  </si>
  <si>
    <t>Perspectivas 2023</t>
  </si>
  <si>
    <t xml:space="preserve">Costa Rica. Producto Interno Bruto según rama de actividad económica, 2019-2023.  </t>
  </si>
  <si>
    <t>(millones de colones)</t>
  </si>
  <si>
    <t>Actividad económica</t>
  </si>
  <si>
    <t>Variación % 2023-2022</t>
  </si>
  <si>
    <t>Industria manufacturera</t>
  </si>
  <si>
    <t>Producto Interno Bruto a precios de mercado</t>
  </si>
  <si>
    <t>Transporte, almacenaje y comunicaciones</t>
  </si>
  <si>
    <t xml:space="preserve">     Impuestos a los productos y las importaciones (netos de subvenciones)</t>
  </si>
  <si>
    <t>Comercio, restaurantes y hoteles</t>
  </si>
  <si>
    <t>Construcción</t>
  </si>
  <si>
    <t>Valor agregado a precios básicos</t>
  </si>
  <si>
    <t>Servicios comunales, sociales y personales</t>
  </si>
  <si>
    <t>Electricidad y agua</t>
  </si>
  <si>
    <t>Agricultura, silvicultura y pesca</t>
  </si>
  <si>
    <t>Servicios de administración pública</t>
  </si>
  <si>
    <t>Minas y canteras</t>
  </si>
  <si>
    <t>Manufactura</t>
  </si>
  <si>
    <t>Electricidad, agua y servicios de saneamiento</t>
  </si>
  <si>
    <t>Comercio al por mayor y al por menor</t>
  </si>
  <si>
    <t>Transporte y almacenamiento</t>
  </si>
  <si>
    <t>Actividades de alojamiento y servicios de comida</t>
  </si>
  <si>
    <t>Información y comunicaciones</t>
  </si>
  <si>
    <t>Actividades financieras y de seguros</t>
  </si>
  <si>
    <t>Actividades inmobiliarias</t>
  </si>
  <si>
    <t>Otros Servicios prestados a empresas</t>
  </si>
  <si>
    <t>Extracción de minas y canteras</t>
  </si>
  <si>
    <t>Actividades profesionales, científicas, técnicas, administrativas y servicios de apoyo</t>
  </si>
  <si>
    <t>Otros</t>
  </si>
  <si>
    <t>Actividades Inmobiliarias</t>
  </si>
  <si>
    <t>Administración pública y planes de seguridad social de afiliación obligatoria</t>
  </si>
  <si>
    <t>Servicios financieros y seguros</t>
  </si>
  <si>
    <t>Enseñanza y actividades de la salud humana y de asistencia social</t>
  </si>
  <si>
    <t>Otras actividades</t>
  </si>
  <si>
    <t xml:space="preserve">Fuente: Sepsa, con base en información del Banco Central de Costa Rica (BCCR) </t>
  </si>
  <si>
    <t>Costa Rica. Composición porcentual del Producto Interno Bruto  según rama de actividad económica, 2019-2023.</t>
  </si>
  <si>
    <r>
      <rPr>
        <b/>
        <sz val="11"/>
        <color rgb="FFFF0000"/>
        <rFont val="Calibri"/>
        <family val="2"/>
        <scheme val="minor"/>
      </rPr>
      <t xml:space="preserve"> </t>
    </r>
    <r>
      <rPr>
        <b/>
        <sz val="11"/>
        <color indexed="8"/>
        <rFont val="Calibri"/>
        <family val="2"/>
        <scheme val="minor"/>
      </rPr>
      <t xml:space="preserve"> (porcentaje)</t>
    </r>
  </si>
  <si>
    <t>Act. Prof. Cient. técnicas, admin. y serv. de apoyo</t>
  </si>
  <si>
    <t>Enseñanza y act. de la salud humana y de asistencia social</t>
  </si>
  <si>
    <t>Act. inmobiliarias</t>
  </si>
  <si>
    <t>Act. financieras y de seguros</t>
  </si>
  <si>
    <t>Costa Rica. Tasa de variación anual del Producto Interno Bruto según rama de actividad económica, 2019-2023.</t>
  </si>
  <si>
    <t xml:space="preserve">Costa Rica. Producto Interno Bruto  según rama de actividad económica. 2019-2023.  </t>
  </si>
  <si>
    <t>(millones de colones año de referencia 2017)</t>
  </si>
  <si>
    <t>Costa Rica. Tasa de variación anual del Producto Interno Bruto según rama de actividad económica.  2019-2023.</t>
  </si>
  <si>
    <t>(año de referencia 2017, porcentaje)</t>
  </si>
  <si>
    <t>Costa Rica. Aporte a la tasa de variación anual del Producto Interno Bruto según rama de actividad económica, 2019-2023.</t>
  </si>
  <si>
    <t>Otras</t>
  </si>
  <si>
    <t xml:space="preserve">Costa Rica. Valor agregado de las actividades primarias del sector agropecuario,  2019-2023.  </t>
  </si>
  <si>
    <t>(millones de colones corrientes)</t>
  </si>
  <si>
    <t>Actividades</t>
  </si>
  <si>
    <t>Participación 2023 (%)</t>
  </si>
  <si>
    <t>Agrícola</t>
  </si>
  <si>
    <t>Frijol</t>
  </si>
  <si>
    <t>Maíz</t>
  </si>
  <si>
    <t>Otros cereales, legumbres y semillas oleaginosas</t>
  </si>
  <si>
    <t>Arroz</t>
  </si>
  <si>
    <t>Melón</t>
  </si>
  <si>
    <t>Cebolla</t>
  </si>
  <si>
    <t>Chayote</t>
  </si>
  <si>
    <t>Papa</t>
  </si>
  <si>
    <t>Raíces y tubérculos</t>
  </si>
  <si>
    <t>Otras hortalizas</t>
  </si>
  <si>
    <t>Caña de azúcar</t>
  </si>
  <si>
    <t>Flores</t>
  </si>
  <si>
    <t>Follajes</t>
  </si>
  <si>
    <t>Banano</t>
  </si>
  <si>
    <t>Plátano</t>
  </si>
  <si>
    <t>Piña</t>
  </si>
  <si>
    <t>Palma africana</t>
  </si>
  <si>
    <t>Café</t>
  </si>
  <si>
    <t>Otras frutas, nueces y otros frutos oleaginosas</t>
  </si>
  <si>
    <t>Otras plantas no perennes y perennes</t>
  </si>
  <si>
    <t>Propagación de plantas</t>
  </si>
  <si>
    <t>Pecuario</t>
  </si>
  <si>
    <t>Cría de ganado vacuno</t>
  </si>
  <si>
    <t>Cría de cerdos</t>
  </si>
  <si>
    <t>Cría de pollos</t>
  </si>
  <si>
    <t>Cría de otros animales</t>
  </si>
  <si>
    <t>Pesca y acuicultura</t>
  </si>
  <si>
    <t>Pesca marítima y de agua dulce</t>
  </si>
  <si>
    <t>Acuicultura marítima y de agua dulce</t>
  </si>
  <si>
    <t>Silvicultura y extracción de madera y caza</t>
  </si>
  <si>
    <t>Actividades de apoyo a la agricultura, la ganadería y actividades postcosecha</t>
  </si>
  <si>
    <t>Total</t>
  </si>
  <si>
    <t xml:space="preserve">Costa Rica. Valor agregado de las actividades primarias del sector agropecuario, 2019-2023.  </t>
  </si>
  <si>
    <t xml:space="preserve">Costa Rica. Tasa de variación del valor agregado de las actividades primarias del sector agropecuario, 2019-2023.  </t>
  </si>
  <si>
    <t xml:space="preserve">Costa Rica. Aporte a la tasa de variación del valor agregado de las actividades primarias del sector agropecuario, 2019-2023.  </t>
  </si>
  <si>
    <t xml:space="preserve">Costa Rica. Valor Bruto de la Producción de las actividades primarias del sector agropecuario,  2019-2023.  </t>
  </si>
  <si>
    <t xml:space="preserve">Costa Rica. Valor Bruto de la Producción de las actividades primarias del sector agropecuario, 2019-2023.  </t>
  </si>
  <si>
    <t xml:space="preserve">Costa Rica. Tasa de variación del valor bruto de la producción de las actividades primarias del sector agropecuario, 2019-2023.  </t>
  </si>
  <si>
    <t>( año de referencia 2017, porcentaje)</t>
  </si>
  <si>
    <t xml:space="preserve">Costa Rica. Aporte a la tasa de variación del valor bruto de la producción de las actividades primarias del sector agropecuario, 2019-2023.  </t>
  </si>
  <si>
    <t>(año referencia 2017, porcentaje)</t>
  </si>
  <si>
    <t>Act. alojamiento y servic. comida</t>
  </si>
  <si>
    <t>Comercio</t>
  </si>
  <si>
    <t>Resto 1/</t>
  </si>
  <si>
    <t>Costa Rica.  Aporte a la tasa de variación del Valor Agregado Agropecuario, según actividad. 2023. (porcentaje)</t>
  </si>
  <si>
    <t>(actualización octubre 2023)</t>
  </si>
  <si>
    <t>Con base en información suministrada por el Banco Central de Costa Rica, octubre 2023</t>
  </si>
  <si>
    <t>Noviembre, 2023</t>
  </si>
  <si>
    <t>Nota: Cifras preliminares 2021-2022, proyección 2023 utilizada en el Informe de Política Monetaria de octubre 2023, Banco Central de Costa Rica (BCCR)</t>
  </si>
  <si>
    <t>3/  Informe de Política Monetaria, octubre 2023. Banco Central de Costa Rica (BCCR)</t>
  </si>
  <si>
    <t xml:space="preserve">La Secretaría Ejecutiva de Planificación Sectorial Agropecuaria (Sepsa), pone a disposición el informe "Indicadores Macroeconómicos 2019-2023", el cual contiene la actualización de los indicadores al mes de octubre 2023, resaltando lo referente al Sector Agropecuario. 
En esta publicación se especifican las cifras del Producto Interno Bruto (PIB) por rama de actividad económica; así como, el Valor Agregado y el Valor Bruto de la Producción de la rama de la económica “Agricultura, Silvicultura y Pesca” por actividad; presentando los datos en millones de colones corrientes y millones de colones encadenados (año de referencia 2017). 
La fuente primaria de información es el Banco Central de Costa Rica (BCCR),y cabe señalar que las cifras para los años 2021 y 2022 se consideran preliminares; mientras que, para el 2023 corresponden a la proyección contenida en el "Informe de Política Monetaria de octubre 2023", aprobado por la Junta Directiva del BCCR en el artículo 7 de la sesión 6148-2023 del 25 de octubre de 2023.
</t>
  </si>
  <si>
    <t>4/  Informe de Política Monetaria, octubre 2023. Banco Central de Costa Rica (BCCR)</t>
  </si>
  <si>
    <t>Diagramación: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</si>
</sst>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0.0_)"/>
    <numFmt numFmtId="166" formatCode="0.0%"/>
    <numFmt numFmtId="167" formatCode="_-* #,##0.00\ _P_t_s_-;\-* #,##0.00\ _P_t_s_-;_-* &quot;-&quot;??\ _P_t_s_-;_-@_-"/>
    <numFmt numFmtId="168" formatCode="_-* #,##0\ _P_t_s_-;\-* #,##0\ _P_t_s_-;_-* &quot;-&quot;??\ _P_t_s_-;_-@_-"/>
    <numFmt numFmtId="169" formatCode="#,##0.0"/>
    <numFmt numFmtId="170" formatCode="0.0"/>
    <numFmt numFmtId="171" formatCode="_-* #,##0.0\ _P_t_s_-;\-* #,##0.0\ _P_t_s_-;_-* &quot;-&quot;??\ _P_t_s_-;_-@_-"/>
    <numFmt numFmtId="172" formatCode="#,##0.0000"/>
    <numFmt numFmtId="173" formatCode="0_)"/>
    <numFmt numFmtId="174" formatCode="_(* #,##0.000_);_(* \(#,##0.000\);_(* &quot;-&quot;??_);_(@_)"/>
    <numFmt numFmtId="175" formatCode="#,##0.000000"/>
    <numFmt numFmtId="176" formatCode="_(* #,##0.0_);_(* \(#,##0.0\);_(* &quot;-&quot;??_);_(@_)"/>
    <numFmt numFmtId="177" formatCode="0.00_)"/>
  </numFmts>
  <fonts count="42" x14ac:knownFonts="1">
    <font>
      <sz val="10"/>
      <name val="Courie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20"/>
      <color rgb="FFFF0000"/>
      <name val="Calibri"/>
      <family val="2"/>
      <scheme val="minor"/>
    </font>
    <font>
      <b/>
      <sz val="11"/>
      <color rgb="FF000000"/>
      <name val="Calibri"/>
      <family val="2"/>
    </font>
    <font>
      <sz val="11"/>
      <color rgb="FF000000"/>
      <name val="Calibri"/>
      <family val="2"/>
    </font>
    <font>
      <sz val="10.5"/>
      <color rgb="FF000000"/>
      <name val="Calibri"/>
      <family val="2"/>
    </font>
    <font>
      <b/>
      <sz val="14"/>
      <color theme="4" tint="-0.249977111117893"/>
      <name val="Calibri"/>
      <family val="2"/>
      <scheme val="minor"/>
    </font>
    <font>
      <b/>
      <sz val="16"/>
      <color theme="4" tint="-0.249977111117893"/>
      <name val="Calibri"/>
      <family val="2"/>
      <scheme val="minor"/>
    </font>
    <font>
      <sz val="11"/>
      <name val="Calibri"/>
      <family val="2"/>
      <scheme val="minor"/>
    </font>
    <font>
      <sz val="11"/>
      <name val="Calibri"/>
      <family val="2"/>
    </font>
    <font>
      <b/>
      <sz val="14"/>
      <color rgb="FF2E74B5"/>
      <name val="Calibri"/>
      <family val="2"/>
    </font>
    <font>
      <sz val="12"/>
      <name val="Times New Roman"/>
      <family val="1"/>
    </font>
    <font>
      <u/>
      <sz val="11"/>
      <name val="Calibri"/>
      <family val="2"/>
      <scheme val="minor"/>
    </font>
    <font>
      <sz val="9"/>
      <color rgb="FF333333"/>
      <name val="Arial"/>
      <family val="2"/>
    </font>
    <font>
      <b/>
      <sz val="14"/>
      <color theme="4" tint="-0.249977111117893"/>
      <name val="Calibri"/>
      <family val="2"/>
    </font>
    <font>
      <sz val="11"/>
      <name val="Symbol"/>
      <family val="1"/>
      <charset val="2"/>
    </font>
    <font>
      <sz val="10"/>
      <name val="Calibri"/>
      <family val="2"/>
      <scheme val="minor"/>
    </font>
    <font>
      <vertAlign val="superscript"/>
      <sz val="12"/>
      <name val="Calibri"/>
      <family val="2"/>
      <scheme val="minor"/>
    </font>
    <font>
      <sz val="10"/>
      <name val="Arial"/>
      <family val="2"/>
    </font>
    <font>
      <b/>
      <sz val="11"/>
      <color indexed="8"/>
      <name val="Calibri"/>
      <family val="2"/>
      <scheme val="minor"/>
    </font>
    <font>
      <b/>
      <sz val="11"/>
      <name val="Calibri"/>
      <family val="2"/>
      <scheme val="minor"/>
    </font>
    <font>
      <sz val="11"/>
      <color indexed="8"/>
      <name val="Calibri"/>
      <family val="2"/>
      <scheme val="minor"/>
    </font>
    <font>
      <sz val="9"/>
      <color rgb="FFFF0000"/>
      <name val="Arial"/>
      <family val="2"/>
    </font>
    <font>
      <b/>
      <sz val="11"/>
      <color rgb="FFFF0000"/>
      <name val="Calibri"/>
      <family val="2"/>
      <scheme val="minor"/>
    </font>
    <font>
      <sz val="10"/>
      <color rgb="FFFF0000"/>
      <name val="Courier"/>
    </font>
    <font>
      <sz val="10"/>
      <color theme="0"/>
      <name val="Courier"/>
    </font>
    <font>
      <sz val="10"/>
      <color theme="1"/>
      <name val="Courier"/>
    </font>
    <font>
      <b/>
      <sz val="10"/>
      <color indexed="8"/>
      <name val="Calibri"/>
      <family val="2"/>
      <scheme val="minor"/>
    </font>
    <font>
      <b/>
      <sz val="10"/>
      <name val="Calibri"/>
      <family val="2"/>
      <scheme val="minor"/>
    </font>
    <font>
      <b/>
      <sz val="10"/>
      <color theme="0"/>
      <name val="Calibri"/>
      <family val="2"/>
      <scheme val="minor"/>
    </font>
    <font>
      <sz val="10"/>
      <color indexed="8"/>
      <name val="Calibri"/>
      <family val="2"/>
      <scheme val="minor"/>
    </font>
    <font>
      <sz val="9.5"/>
      <color indexed="8"/>
      <name val="Calibri"/>
      <family val="2"/>
      <scheme val="minor"/>
    </font>
    <font>
      <sz val="10"/>
      <color theme="0"/>
      <name val="Calibri"/>
      <family val="2"/>
      <scheme val="minor"/>
    </font>
    <font>
      <sz val="18"/>
      <color rgb="FFFF0000"/>
      <name val="Calibri"/>
      <family val="2"/>
      <scheme val="minor"/>
    </font>
    <font>
      <b/>
      <sz val="48"/>
      <color rgb="FFFF0000"/>
      <name val="Calibri"/>
      <family val="2"/>
      <scheme val="minor"/>
    </font>
    <font>
      <sz val="8"/>
      <name val="Courier"/>
    </font>
    <font>
      <sz val="10.5"/>
      <name val="Calibri"/>
      <family val="2"/>
      <scheme val="minor"/>
    </font>
    <font>
      <sz val="10"/>
      <color theme="5"/>
      <name val="Courier"/>
    </font>
    <font>
      <sz val="10"/>
      <color rgb="FFFF000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right/>
      <top style="thin">
        <color indexed="64"/>
      </top>
      <bottom/>
      <diagonal/>
    </border>
    <border>
      <left/>
      <right/>
      <top/>
      <bottom style="thin">
        <color theme="4" tint="-0.249977111117893"/>
      </bottom>
      <diagonal/>
    </border>
    <border>
      <left/>
      <right/>
      <top style="thin">
        <color theme="4" tint="-0.249977111117893"/>
      </top>
      <bottom/>
      <diagonal/>
    </border>
    <border>
      <left/>
      <right/>
      <top/>
      <bottom style="thin">
        <color indexed="64"/>
      </bottom>
      <diagonal/>
    </border>
  </borders>
  <cellStyleXfs count="7">
    <xf numFmtId="165" fontId="0" fillId="0" borderId="0"/>
    <xf numFmtId="167" fontId="21" fillId="0" borderId="0" applyFont="0" applyFill="0" applyBorder="0" applyAlignment="0" applyProtection="0"/>
    <xf numFmtId="9" fontId="21" fillId="0" borderId="0" applyFont="0" applyFill="0" applyBorder="0" applyAlignment="0" applyProtection="0"/>
    <xf numFmtId="0" fontId="1" fillId="0" borderId="0"/>
    <xf numFmtId="165" fontId="15" fillId="0" borderId="0" applyNumberFormat="0" applyFill="0" applyBorder="0" applyAlignment="0" applyProtection="0"/>
    <xf numFmtId="0" fontId="21" fillId="0" borderId="0"/>
    <xf numFmtId="0" fontId="21" fillId="0" borderId="0"/>
  </cellStyleXfs>
  <cellXfs count="193">
    <xf numFmtId="165" fontId="0" fillId="0" borderId="0" xfId="0"/>
    <xf numFmtId="0" fontId="1" fillId="0" borderId="0" xfId="3"/>
    <xf numFmtId="165" fontId="6" fillId="0" borderId="0" xfId="0" applyFont="1" applyAlignment="1">
      <alignment vertical="center"/>
    </xf>
    <xf numFmtId="165" fontId="7" fillId="0" borderId="0" xfId="0" applyFont="1" applyAlignment="1">
      <alignment vertical="center"/>
    </xf>
    <xf numFmtId="49" fontId="6" fillId="0" borderId="0" xfId="0" applyNumberFormat="1" applyFont="1"/>
    <xf numFmtId="165" fontId="9" fillId="0" borderId="0" xfId="0" applyFont="1"/>
    <xf numFmtId="165" fontId="10" fillId="0" borderId="0" xfId="0" applyFont="1" applyAlignment="1">
      <alignment horizontal="center"/>
    </xf>
    <xf numFmtId="165" fontId="9" fillId="0" borderId="0" xfId="0" applyFont="1" applyAlignment="1">
      <alignment horizontal="center"/>
    </xf>
    <xf numFmtId="165" fontId="11" fillId="0" borderId="0" xfId="0" applyFont="1" applyAlignment="1">
      <alignment horizontal="justify" vertical="top" wrapText="1"/>
    </xf>
    <xf numFmtId="165" fontId="12" fillId="0" borderId="0" xfId="0" applyFont="1" applyAlignment="1">
      <alignment horizontal="right" vertical="top" wrapText="1"/>
    </xf>
    <xf numFmtId="165" fontId="0" fillId="0" borderId="0" xfId="0" applyAlignment="1">
      <alignment vertical="top"/>
    </xf>
    <xf numFmtId="165" fontId="11" fillId="0" borderId="0" xfId="0" applyFont="1" applyAlignment="1">
      <alignment wrapText="1"/>
    </xf>
    <xf numFmtId="165" fontId="0" fillId="0" borderId="0" xfId="0" applyAlignment="1">
      <alignment wrapText="1"/>
    </xf>
    <xf numFmtId="165" fontId="14" fillId="0" borderId="0" xfId="0" applyFont="1" applyAlignment="1">
      <alignment vertical="center"/>
    </xf>
    <xf numFmtId="165" fontId="11" fillId="0" borderId="0" xfId="0" applyFont="1"/>
    <xf numFmtId="165" fontId="7" fillId="0" borderId="0" xfId="0" applyFont="1" applyAlignment="1">
      <alignment vertical="top" wrapText="1"/>
    </xf>
    <xf numFmtId="165" fontId="15" fillId="0" borderId="0" xfId="4" applyAlignment="1">
      <alignment horizontal="justify" vertical="top" wrapText="1"/>
    </xf>
    <xf numFmtId="165" fontId="12" fillId="0" borderId="0" xfId="0" applyFont="1" applyAlignment="1">
      <alignment vertical="top" wrapText="1"/>
    </xf>
    <xf numFmtId="165" fontId="11" fillId="0" borderId="0" xfId="0" applyFont="1" applyAlignment="1">
      <alignment vertical="top"/>
    </xf>
    <xf numFmtId="165" fontId="16" fillId="0" borderId="0" xfId="0" applyFont="1"/>
    <xf numFmtId="165" fontId="18" fillId="0" borderId="0" xfId="0" applyFont="1" applyAlignment="1">
      <alignment vertical="top" wrapText="1"/>
    </xf>
    <xf numFmtId="165" fontId="19" fillId="0" borderId="1" xfId="0" applyFont="1" applyBorder="1"/>
    <xf numFmtId="165" fontId="19" fillId="0" borderId="0" xfId="0" applyFont="1"/>
    <xf numFmtId="165" fontId="20" fillId="0" borderId="0" xfId="0" applyFont="1" applyAlignment="1">
      <alignment vertical="center"/>
    </xf>
    <xf numFmtId="165" fontId="12" fillId="0" borderId="0" xfId="0" applyFont="1"/>
    <xf numFmtId="165" fontId="11" fillId="0" borderId="0" xfId="0" applyFont="1" applyAlignment="1">
      <alignment vertical="top" wrapText="1"/>
    </xf>
    <xf numFmtId="0" fontId="11" fillId="0" borderId="0" xfId="5" applyFont="1"/>
    <xf numFmtId="166" fontId="11" fillId="0" borderId="0" xfId="2" applyNumberFormat="1" applyFont="1"/>
    <xf numFmtId="0" fontId="11" fillId="0" borderId="0" xfId="5" applyFont="1" applyAlignment="1">
      <alignment horizontal="center"/>
    </xf>
    <xf numFmtId="168" fontId="11" fillId="0" borderId="0" xfId="1" applyNumberFormat="1" applyFont="1"/>
    <xf numFmtId="0" fontId="2" fillId="2" borderId="0" xfId="5" applyFont="1" applyFill="1" applyAlignment="1">
      <alignment horizontal="center" vertical="center"/>
    </xf>
    <xf numFmtId="0" fontId="2" fillId="2" borderId="0" xfId="5" applyFont="1" applyFill="1" applyAlignment="1">
      <alignment horizontal="right" vertical="center"/>
    </xf>
    <xf numFmtId="0" fontId="2" fillId="2" borderId="0" xfId="5" applyFont="1" applyFill="1" applyAlignment="1">
      <alignment horizontal="center" vertical="center" wrapText="1"/>
    </xf>
    <xf numFmtId="9" fontId="11" fillId="0" borderId="0" xfId="2" applyFont="1" applyAlignment="1"/>
    <xf numFmtId="3" fontId="22" fillId="3" borderId="0" xfId="5" applyNumberFormat="1" applyFont="1" applyFill="1"/>
    <xf numFmtId="169" fontId="22" fillId="3" borderId="0" xfId="5" applyNumberFormat="1" applyFont="1" applyFill="1"/>
    <xf numFmtId="49" fontId="24" fillId="0" borderId="0" xfId="5" applyNumberFormat="1" applyFont="1"/>
    <xf numFmtId="3" fontId="24" fillId="0" borderId="0" xfId="5" applyNumberFormat="1" applyFont="1"/>
    <xf numFmtId="169" fontId="24" fillId="0" borderId="0" xfId="5" applyNumberFormat="1" applyFont="1"/>
    <xf numFmtId="1" fontId="11" fillId="0" borderId="0" xfId="5" applyNumberFormat="1" applyFont="1"/>
    <xf numFmtId="170" fontId="11" fillId="0" borderId="0" xfId="5" applyNumberFormat="1" applyFont="1"/>
    <xf numFmtId="0" fontId="22" fillId="0" borderId="0" xfId="5" applyFont="1"/>
    <xf numFmtId="3" fontId="22" fillId="0" borderId="0" xfId="5" applyNumberFormat="1" applyFont="1"/>
    <xf numFmtId="169" fontId="22" fillId="0" borderId="0" xfId="5" applyNumberFormat="1" applyFont="1"/>
    <xf numFmtId="3" fontId="22" fillId="3" borderId="0" xfId="5" applyNumberFormat="1" applyFont="1" applyFill="1" applyAlignment="1">
      <alignment horizontal="left" indent="1"/>
    </xf>
    <xf numFmtId="0" fontId="11" fillId="0" borderId="0" xfId="5" applyFont="1" applyAlignment="1">
      <alignment horizontal="left" vertical="top" wrapText="1" indent="1"/>
    </xf>
    <xf numFmtId="166" fontId="11" fillId="0" borderId="0" xfId="2" applyNumberFormat="1" applyFont="1" applyAlignment="1">
      <alignment horizontal="left" vertical="top" wrapText="1" indent="1"/>
    </xf>
    <xf numFmtId="1" fontId="11" fillId="0" borderId="0" xfId="5" applyNumberFormat="1" applyFont="1" applyAlignment="1">
      <alignment horizontal="left" vertical="top" wrapText="1" indent="1"/>
    </xf>
    <xf numFmtId="170" fontId="11" fillId="0" borderId="0" xfId="5" applyNumberFormat="1" applyFont="1" applyAlignment="1">
      <alignment horizontal="left" vertical="top" wrapText="1" indent="1"/>
    </xf>
    <xf numFmtId="167" fontId="11" fillId="0" borderId="0" xfId="1" applyFont="1" applyAlignment="1">
      <alignment horizontal="left" vertical="top" wrapText="1" indent="1"/>
    </xf>
    <xf numFmtId="3" fontId="24" fillId="0" borderId="0" xfId="5" applyNumberFormat="1" applyFont="1" applyAlignment="1">
      <alignment vertical="top"/>
    </xf>
    <xf numFmtId="169" fontId="24" fillId="0" borderId="0" xfId="5" applyNumberFormat="1" applyFont="1" applyAlignment="1">
      <alignment vertical="top"/>
    </xf>
    <xf numFmtId="166" fontId="11" fillId="0" borderId="0" xfId="2" applyNumberFormat="1" applyFont="1" applyAlignment="1">
      <alignment horizontal="left" vertical="top" wrapText="1"/>
    </xf>
    <xf numFmtId="0" fontId="11" fillId="0" borderId="0" xfId="5" applyFont="1" applyAlignment="1">
      <alignment horizontal="left" vertical="top" wrapText="1"/>
    </xf>
    <xf numFmtId="1" fontId="11" fillId="0" borderId="0" xfId="5" applyNumberFormat="1" applyFont="1" applyAlignment="1">
      <alignment horizontal="left" vertical="top" wrapText="1"/>
    </xf>
    <xf numFmtId="170" fontId="11" fillId="0" borderId="0" xfId="5" applyNumberFormat="1" applyFont="1" applyAlignment="1">
      <alignment horizontal="left" vertical="top" wrapText="1"/>
    </xf>
    <xf numFmtId="0" fontId="24" fillId="0" borderId="2" xfId="6" applyFont="1" applyBorder="1" applyAlignment="1">
      <alignment horizontal="left" vertical="top" wrapText="1" indent="1"/>
    </xf>
    <xf numFmtId="3" fontId="11" fillId="0" borderId="2" xfId="6" applyNumberFormat="1" applyFont="1" applyBorder="1" applyAlignment="1">
      <alignment vertical="top" wrapText="1"/>
    </xf>
    <xf numFmtId="169" fontId="11" fillId="0" borderId="2" xfId="6" applyNumberFormat="1" applyFont="1" applyBorder="1" applyAlignment="1">
      <alignment vertical="top" wrapText="1"/>
    </xf>
    <xf numFmtId="0" fontId="19" fillId="0" borderId="0" xfId="5" applyFont="1"/>
    <xf numFmtId="166" fontId="19" fillId="0" borderId="0" xfId="2" applyNumberFormat="1" applyFont="1"/>
    <xf numFmtId="168" fontId="19" fillId="0" borderId="0" xfId="1" applyNumberFormat="1" applyFont="1"/>
    <xf numFmtId="165" fontId="25" fillId="0" borderId="0" xfId="0" applyFont="1"/>
    <xf numFmtId="0" fontId="11" fillId="0" borderId="0" xfId="6" applyFont="1"/>
    <xf numFmtId="166" fontId="3" fillId="0" borderId="0" xfId="2" applyNumberFormat="1" applyFont="1"/>
    <xf numFmtId="171" fontId="3" fillId="0" borderId="0" xfId="1" applyNumberFormat="1" applyFont="1"/>
    <xf numFmtId="169" fontId="22" fillId="3" borderId="0" xfId="5" applyNumberFormat="1" applyFont="1" applyFill="1" applyAlignment="1">
      <alignment vertical="top"/>
    </xf>
    <xf numFmtId="49" fontId="24" fillId="0" borderId="0" xfId="6" applyNumberFormat="1" applyFont="1"/>
    <xf numFmtId="169" fontId="11" fillId="0" borderId="0" xfId="6" applyNumberFormat="1" applyFont="1" applyAlignment="1">
      <alignment vertical="top"/>
    </xf>
    <xf numFmtId="0" fontId="3" fillId="0" borderId="0" xfId="6" applyFont="1"/>
    <xf numFmtId="169" fontId="23" fillId="0" borderId="0" xfId="6" applyNumberFormat="1" applyFont="1" applyAlignment="1">
      <alignment vertical="top"/>
    </xf>
    <xf numFmtId="166" fontId="23" fillId="0" borderId="0" xfId="2" applyNumberFormat="1" applyFont="1" applyAlignment="1"/>
    <xf numFmtId="0" fontId="24" fillId="0" borderId="0" xfId="6" applyFont="1" applyAlignment="1">
      <alignment horizontal="left" indent="1"/>
    </xf>
    <xf numFmtId="171" fontId="11" fillId="0" borderId="0" xfId="6" applyNumberFormat="1" applyFont="1"/>
    <xf numFmtId="167" fontId="11" fillId="0" borderId="0" xfId="1" applyFont="1"/>
    <xf numFmtId="0" fontId="24" fillId="0" borderId="0" xfId="6" applyFont="1" applyAlignment="1">
      <alignment horizontal="left" vertical="top" wrapText="1" indent="1"/>
    </xf>
    <xf numFmtId="0" fontId="11" fillId="0" borderId="0" xfId="6" applyFont="1" applyAlignment="1">
      <alignment horizontal="left" vertical="top" wrapText="1" indent="1"/>
    </xf>
    <xf numFmtId="167" fontId="23" fillId="0" borderId="0" xfId="1" applyFont="1" applyAlignment="1"/>
    <xf numFmtId="0" fontId="24" fillId="0" borderId="2" xfId="6" applyFont="1" applyBorder="1" applyAlignment="1">
      <alignment horizontal="left" indent="1"/>
    </xf>
    <xf numFmtId="169" fontId="11" fillId="0" borderId="2" xfId="6" applyNumberFormat="1" applyFont="1" applyBorder="1" applyAlignment="1">
      <alignment vertical="top"/>
    </xf>
    <xf numFmtId="166" fontId="11" fillId="0" borderId="0" xfId="2" applyNumberFormat="1" applyFont="1" applyBorder="1"/>
    <xf numFmtId="0" fontId="11" fillId="0" borderId="0" xfId="5" applyFont="1" applyAlignment="1">
      <alignment wrapText="1"/>
    </xf>
    <xf numFmtId="172" fontId="11" fillId="0" borderId="0" xfId="6" applyNumberFormat="1" applyFont="1"/>
    <xf numFmtId="165" fontId="27" fillId="0" borderId="0" xfId="0" applyFont="1"/>
    <xf numFmtId="165" fontId="12" fillId="0" borderId="0" xfId="0" applyFont="1" applyAlignment="1">
      <alignment vertical="center"/>
    </xf>
    <xf numFmtId="165" fontId="28" fillId="0" borderId="0" xfId="0" applyFont="1"/>
    <xf numFmtId="169" fontId="11" fillId="0" borderId="0" xfId="6" applyNumberFormat="1" applyFont="1"/>
    <xf numFmtId="169" fontId="23" fillId="0" borderId="0" xfId="6" applyNumberFormat="1" applyFont="1"/>
    <xf numFmtId="169" fontId="11" fillId="0" borderId="2" xfId="6" applyNumberFormat="1" applyFont="1" applyBorder="1"/>
    <xf numFmtId="3" fontId="23" fillId="3" borderId="0" xfId="5" applyNumberFormat="1" applyFont="1" applyFill="1" applyAlignment="1">
      <alignment wrapText="1"/>
    </xf>
    <xf numFmtId="3" fontId="23" fillId="3" borderId="0" xfId="5" applyNumberFormat="1" applyFont="1" applyFill="1" applyAlignment="1">
      <alignment vertical="top"/>
    </xf>
    <xf numFmtId="169" fontId="23" fillId="3" borderId="0" xfId="5" applyNumberFormat="1" applyFont="1" applyFill="1" applyAlignment="1">
      <alignment vertical="top"/>
    </xf>
    <xf numFmtId="171" fontId="11" fillId="0" borderId="0" xfId="1" applyNumberFormat="1" applyFont="1"/>
    <xf numFmtId="49" fontId="11" fillId="0" borderId="0" xfId="5" applyNumberFormat="1" applyFont="1" applyAlignment="1">
      <alignment wrapText="1"/>
    </xf>
    <xf numFmtId="3" fontId="11" fillId="0" borderId="0" xfId="5" applyNumberFormat="1" applyFont="1" applyAlignment="1">
      <alignment vertical="top"/>
    </xf>
    <xf numFmtId="169" fontId="11" fillId="0" borderId="0" xfId="5" applyNumberFormat="1" applyFont="1" applyAlignment="1">
      <alignment vertical="top"/>
    </xf>
    <xf numFmtId="0" fontId="23" fillId="0" borderId="0" xfId="5" applyFont="1"/>
    <xf numFmtId="3" fontId="23" fillId="0" borderId="0" xfId="5" applyNumberFormat="1" applyFont="1" applyAlignment="1">
      <alignment vertical="top"/>
    </xf>
    <xf numFmtId="169" fontId="23" fillId="0" borderId="0" xfId="5" applyNumberFormat="1" applyFont="1" applyAlignment="1">
      <alignment vertical="top"/>
    </xf>
    <xf numFmtId="166" fontId="3" fillId="0" borderId="0" xfId="2" applyNumberFormat="1" applyFont="1" applyAlignment="1">
      <alignment horizontal="left" vertical="top" wrapText="1" indent="1"/>
    </xf>
    <xf numFmtId="0" fontId="3" fillId="0" borderId="0" xfId="5" applyFont="1" applyAlignment="1">
      <alignment horizontal="left" vertical="top" wrapText="1" indent="1"/>
    </xf>
    <xf numFmtId="1" fontId="3" fillId="0" borderId="0" xfId="5" applyNumberFormat="1" applyFont="1" applyAlignment="1">
      <alignment horizontal="left" vertical="top" wrapText="1" indent="1"/>
    </xf>
    <xf numFmtId="170" fontId="3" fillId="0" borderId="0" xfId="5" applyNumberFormat="1" applyFont="1" applyAlignment="1">
      <alignment horizontal="left" vertical="top" wrapText="1" indent="1"/>
    </xf>
    <xf numFmtId="0" fontId="3" fillId="0" borderId="0" xfId="5" applyFont="1" applyAlignment="1">
      <alignment horizontal="left" vertical="top" wrapText="1"/>
    </xf>
    <xf numFmtId="165" fontId="29" fillId="0" borderId="0" xfId="0" applyFont="1"/>
    <xf numFmtId="166" fontId="3" fillId="0" borderId="0" xfId="2" applyNumberFormat="1" applyFont="1" applyAlignment="1">
      <alignment horizontal="left" vertical="top" wrapText="1"/>
    </xf>
    <xf numFmtId="1" fontId="3" fillId="0" borderId="0" xfId="5" applyNumberFormat="1" applyFont="1" applyAlignment="1">
      <alignment horizontal="left" vertical="top" wrapText="1"/>
    </xf>
    <xf numFmtId="170" fontId="3" fillId="0" borderId="0" xfId="5" applyNumberFormat="1" applyFont="1" applyAlignment="1">
      <alignment horizontal="left" vertical="top" wrapText="1"/>
    </xf>
    <xf numFmtId="3" fontId="11" fillId="0" borderId="0" xfId="5" applyNumberFormat="1" applyFont="1"/>
    <xf numFmtId="173" fontId="28" fillId="0" borderId="0" xfId="0" applyNumberFormat="1" applyFont="1"/>
    <xf numFmtId="169" fontId="4" fillId="0" borderId="0" xfId="5" applyNumberFormat="1" applyFont="1" applyAlignment="1">
      <alignment vertical="top"/>
    </xf>
    <xf numFmtId="0" fontId="32" fillId="2" borderId="0" xfId="6" applyFont="1" applyFill="1" applyAlignment="1">
      <alignment horizontal="center" vertical="center"/>
    </xf>
    <xf numFmtId="0" fontId="32" fillId="2" borderId="0" xfId="5" applyFont="1" applyFill="1" applyAlignment="1">
      <alignment horizontal="center" vertical="center" wrapText="1"/>
    </xf>
    <xf numFmtId="3" fontId="30" fillId="0" borderId="0" xfId="6" applyNumberFormat="1" applyFont="1"/>
    <xf numFmtId="169" fontId="30" fillId="0" borderId="0" xfId="1" applyNumberFormat="1" applyFont="1" applyAlignment="1">
      <alignment horizontal="right"/>
    </xf>
    <xf numFmtId="9" fontId="23" fillId="0" borderId="0" xfId="2" applyFont="1"/>
    <xf numFmtId="0" fontId="23" fillId="0" borderId="0" xfId="6" applyFont="1"/>
    <xf numFmtId="3" fontId="33" fillId="0" borderId="0" xfId="6" applyNumberFormat="1" applyFont="1" applyAlignment="1">
      <alignment horizontal="left" indent="1"/>
    </xf>
    <xf numFmtId="169" fontId="33" fillId="0" borderId="0" xfId="1" applyNumberFormat="1" applyFont="1" applyAlignment="1">
      <alignment horizontal="right"/>
    </xf>
    <xf numFmtId="3" fontId="30" fillId="0" borderId="0" xfId="6" applyNumberFormat="1" applyFont="1" applyAlignment="1">
      <alignment horizontal="left"/>
    </xf>
    <xf numFmtId="0" fontId="31" fillId="0" borderId="0" xfId="6" applyFont="1"/>
    <xf numFmtId="169" fontId="31" fillId="0" borderId="0" xfId="6" applyNumberFormat="1" applyFont="1"/>
    <xf numFmtId="0" fontId="30" fillId="3" borderId="2" xfId="6" applyFont="1" applyFill="1" applyBorder="1"/>
    <xf numFmtId="169" fontId="30" fillId="3" borderId="2" xfId="1" applyNumberFormat="1" applyFont="1" applyFill="1" applyBorder="1" applyAlignment="1">
      <alignment horizontal="right"/>
    </xf>
    <xf numFmtId="4" fontId="11" fillId="0" borderId="0" xfId="6" applyNumberFormat="1" applyFont="1"/>
    <xf numFmtId="3" fontId="33" fillId="0" borderId="0" xfId="6" applyNumberFormat="1" applyFont="1" applyAlignment="1">
      <alignment horizontal="left"/>
    </xf>
    <xf numFmtId="0" fontId="11" fillId="0" borderId="0" xfId="6" applyFont="1" applyAlignment="1">
      <alignment horizontal="center"/>
    </xf>
    <xf numFmtId="3" fontId="33" fillId="0" borderId="0" xfId="6" applyNumberFormat="1" applyFont="1" applyAlignment="1">
      <alignment horizontal="left" wrapText="1"/>
    </xf>
    <xf numFmtId="0" fontId="34" fillId="0" borderId="0" xfId="5" applyFont="1" applyAlignment="1">
      <alignment wrapText="1"/>
    </xf>
    <xf numFmtId="174" fontId="11" fillId="0" borderId="0" xfId="6" applyNumberFormat="1" applyFont="1"/>
    <xf numFmtId="164" fontId="11" fillId="0" borderId="0" xfId="6" applyNumberFormat="1" applyFont="1"/>
    <xf numFmtId="0" fontId="23" fillId="0" borderId="0" xfId="6" applyFont="1" applyAlignment="1">
      <alignment vertical="top"/>
    </xf>
    <xf numFmtId="0" fontId="33" fillId="0" borderId="0" xfId="5" applyFont="1" applyAlignment="1">
      <alignment wrapText="1"/>
    </xf>
    <xf numFmtId="175" fontId="11" fillId="0" borderId="0" xfId="6" applyNumberFormat="1" applyFont="1"/>
    <xf numFmtId="176" fontId="11" fillId="0" borderId="0" xfId="6" applyNumberFormat="1" applyFont="1"/>
    <xf numFmtId="4" fontId="33" fillId="0" borderId="0" xfId="1" applyNumberFormat="1" applyFont="1" applyAlignment="1">
      <alignment horizontal="right"/>
    </xf>
    <xf numFmtId="4" fontId="30" fillId="3" borderId="2" xfId="1" applyNumberFormat="1" applyFont="1" applyFill="1" applyBorder="1" applyAlignment="1">
      <alignment horizontal="right"/>
    </xf>
    <xf numFmtId="3" fontId="30" fillId="0" borderId="0" xfId="6" applyNumberFormat="1" applyFont="1" applyAlignment="1">
      <alignment vertical="top" wrapText="1"/>
    </xf>
    <xf numFmtId="169" fontId="30" fillId="0" borderId="0" xfId="1" applyNumberFormat="1" applyFont="1" applyAlignment="1">
      <alignment horizontal="right" vertical="top"/>
    </xf>
    <xf numFmtId="173" fontId="0" fillId="0" borderId="0" xfId="0" applyNumberFormat="1"/>
    <xf numFmtId="0" fontId="23" fillId="0" borderId="0" xfId="6" applyFont="1" applyAlignment="1">
      <alignment vertical="top" wrapText="1"/>
    </xf>
    <xf numFmtId="3" fontId="33" fillId="0" borderId="0" xfId="6" applyNumberFormat="1" applyFont="1" applyAlignment="1">
      <alignment horizontal="left" vertical="top" wrapText="1"/>
    </xf>
    <xf numFmtId="0" fontId="11" fillId="0" borderId="0" xfId="6" applyFont="1" applyAlignment="1">
      <alignment vertical="top"/>
    </xf>
    <xf numFmtId="43" fontId="11" fillId="0" borderId="0" xfId="6" applyNumberFormat="1" applyFont="1"/>
    <xf numFmtId="169" fontId="33" fillId="0" borderId="0" xfId="1" applyNumberFormat="1" applyFont="1" applyFill="1" applyAlignment="1">
      <alignment horizontal="right"/>
    </xf>
    <xf numFmtId="169" fontId="19" fillId="4" borderId="0" xfId="1" applyNumberFormat="1" applyFont="1" applyFill="1" applyAlignment="1">
      <alignment horizontal="left"/>
    </xf>
    <xf numFmtId="169" fontId="19" fillId="4" borderId="0" xfId="1" applyNumberFormat="1" applyFont="1" applyFill="1" applyAlignment="1">
      <alignment horizontal="right"/>
    </xf>
    <xf numFmtId="3" fontId="31" fillId="4" borderId="0" xfId="6" applyNumberFormat="1" applyFont="1" applyFill="1"/>
    <xf numFmtId="165" fontId="0" fillId="4" borderId="0" xfId="0" applyFill="1"/>
    <xf numFmtId="165" fontId="36" fillId="0" borderId="0" xfId="0" applyFont="1" applyAlignment="1">
      <alignment vertical="center"/>
    </xf>
    <xf numFmtId="3" fontId="23" fillId="3" borderId="0" xfId="5" applyNumberFormat="1" applyFont="1" applyFill="1" applyAlignment="1">
      <alignment horizontal="left" wrapText="1"/>
    </xf>
    <xf numFmtId="0" fontId="11" fillId="0" borderId="2" xfId="6" applyFont="1" applyBorder="1" applyAlignment="1">
      <alignment horizontal="left" vertical="top" wrapText="1"/>
    </xf>
    <xf numFmtId="0" fontId="5" fillId="0" borderId="0" xfId="3" applyFont="1" applyAlignment="1">
      <alignment vertical="center"/>
    </xf>
    <xf numFmtId="0" fontId="5" fillId="0" borderId="0" xfId="3" applyFont="1" applyAlignment="1">
      <alignment vertical="center" wrapText="1"/>
    </xf>
    <xf numFmtId="173" fontId="27" fillId="0" borderId="0" xfId="0" applyNumberFormat="1" applyFont="1"/>
    <xf numFmtId="169" fontId="3" fillId="0" borderId="0" xfId="5" applyNumberFormat="1" applyFont="1" applyAlignment="1">
      <alignment vertical="top"/>
    </xf>
    <xf numFmtId="171" fontId="27" fillId="0" borderId="0" xfId="0" applyNumberFormat="1" applyFont="1"/>
    <xf numFmtId="165" fontId="27" fillId="4" borderId="0" xfId="0" applyFont="1" applyFill="1"/>
    <xf numFmtId="169" fontId="4" fillId="0" borderId="0" xfId="6" applyNumberFormat="1" applyFont="1" applyAlignment="1">
      <alignment vertical="top"/>
    </xf>
    <xf numFmtId="0" fontId="4" fillId="0" borderId="0" xfId="6" applyFont="1" applyAlignment="1">
      <alignment horizontal="left"/>
    </xf>
    <xf numFmtId="169" fontId="2" fillId="0" borderId="0" xfId="5" applyNumberFormat="1" applyFont="1" applyAlignment="1">
      <alignment vertical="top"/>
    </xf>
    <xf numFmtId="169" fontId="22" fillId="0" borderId="0" xfId="5" applyNumberFormat="1" applyFont="1" applyAlignment="1">
      <alignment vertical="top"/>
    </xf>
    <xf numFmtId="0" fontId="24" fillId="0" borderId="0" xfId="6" applyFont="1" applyAlignment="1">
      <alignment horizontal="left"/>
    </xf>
    <xf numFmtId="165" fontId="40" fillId="0" borderId="0" xfId="0" applyFont="1"/>
    <xf numFmtId="3" fontId="11" fillId="0" borderId="0" xfId="5" applyNumberFormat="1" applyFont="1" applyAlignment="1">
      <alignment horizontal="left" vertical="top" wrapText="1" indent="1"/>
    </xf>
    <xf numFmtId="165" fontId="0" fillId="0" borderId="4" xfId="0" applyBorder="1"/>
    <xf numFmtId="170" fontId="11" fillId="0" borderId="0" xfId="1" applyNumberFormat="1" applyFont="1"/>
    <xf numFmtId="3" fontId="41" fillId="0" borderId="0" xfId="6" applyNumberFormat="1" applyFont="1" applyAlignment="1">
      <alignment horizontal="left"/>
    </xf>
    <xf numFmtId="169" fontId="41" fillId="0" borderId="0" xfId="1" applyNumberFormat="1" applyFont="1" applyAlignment="1">
      <alignment horizontal="right"/>
    </xf>
    <xf numFmtId="169" fontId="35" fillId="0" borderId="0" xfId="1" applyNumberFormat="1" applyFont="1" applyFill="1" applyAlignment="1">
      <alignment horizontal="left"/>
    </xf>
    <xf numFmtId="165" fontId="28" fillId="0" borderId="0" xfId="0" applyFont="1" applyAlignment="1">
      <alignment horizontal="left"/>
    </xf>
    <xf numFmtId="177" fontId="28" fillId="0" borderId="0" xfId="0" applyNumberFormat="1" applyFont="1"/>
    <xf numFmtId="165" fontId="7" fillId="0" borderId="0" xfId="0" applyFont="1" applyAlignment="1">
      <alignment horizontal="left" vertical="center"/>
    </xf>
    <xf numFmtId="165" fontId="8" fillId="0" borderId="0" xfId="0" applyFont="1" applyAlignment="1">
      <alignment horizontal="left" vertical="center"/>
    </xf>
    <xf numFmtId="165" fontId="13" fillId="0" borderId="0" xfId="0" applyFont="1" applyAlignment="1">
      <alignment horizontal="center" vertical="center"/>
    </xf>
    <xf numFmtId="165" fontId="9" fillId="0" borderId="0" xfId="0" applyFont="1" applyAlignment="1">
      <alignment horizontal="left"/>
    </xf>
    <xf numFmtId="165" fontId="11" fillId="0" borderId="0" xfId="0" applyFont="1" applyAlignment="1">
      <alignment horizontal="justify" vertical="top" wrapText="1"/>
    </xf>
    <xf numFmtId="165" fontId="17" fillId="0" borderId="0" xfId="0" applyFont="1" applyAlignment="1">
      <alignment horizontal="left"/>
    </xf>
    <xf numFmtId="165" fontId="19" fillId="0" borderId="0" xfId="0" applyFont="1" applyAlignment="1">
      <alignment horizontal="justify"/>
    </xf>
    <xf numFmtId="165" fontId="39" fillId="0" borderId="0" xfId="0" applyFont="1" applyAlignment="1">
      <alignment horizontal="justify" vertical="top" wrapText="1"/>
    </xf>
    <xf numFmtId="0" fontId="11" fillId="0" borderId="0" xfId="5" applyFont="1" applyAlignment="1">
      <alignment horizontal="center"/>
    </xf>
    <xf numFmtId="0" fontId="22" fillId="0" borderId="0" xfId="5" applyFont="1" applyAlignment="1">
      <alignment horizontal="center"/>
    </xf>
    <xf numFmtId="0" fontId="23" fillId="0" borderId="0" xfId="5" applyFont="1" applyAlignment="1">
      <alignment horizontal="center"/>
    </xf>
    <xf numFmtId="0" fontId="19" fillId="0" borderId="3" xfId="5" applyFont="1" applyBorder="1" applyAlignment="1">
      <alignment horizontal="left" wrapText="1"/>
    </xf>
    <xf numFmtId="0" fontId="22" fillId="0" borderId="0" xfId="6" applyFont="1" applyAlignment="1">
      <alignment horizontal="center"/>
    </xf>
    <xf numFmtId="0" fontId="22" fillId="0" borderId="0" xfId="6" applyFont="1" applyAlignment="1">
      <alignment horizontal="center" wrapText="1"/>
    </xf>
    <xf numFmtId="0" fontId="23" fillId="0" borderId="0" xfId="6" applyFont="1" applyAlignment="1">
      <alignment horizontal="center"/>
    </xf>
    <xf numFmtId="0" fontId="30" fillId="0" borderId="0" xfId="6" applyFont="1" applyAlignment="1">
      <alignment horizontal="center"/>
    </xf>
    <xf numFmtId="0" fontId="31" fillId="0" borderId="0" xfId="6" applyFont="1" applyAlignment="1">
      <alignment horizontal="center"/>
    </xf>
    <xf numFmtId="0" fontId="23" fillId="0" borderId="0" xfId="6" applyFont="1" applyAlignment="1">
      <alignment horizontal="center" wrapText="1"/>
    </xf>
    <xf numFmtId="0" fontId="22" fillId="0" borderId="0" xfId="6" applyFont="1" applyAlignment="1">
      <alignment horizontal="center" vertical="center" wrapText="1"/>
    </xf>
    <xf numFmtId="0" fontId="22" fillId="0" borderId="0" xfId="6" applyFont="1" applyAlignment="1">
      <alignment horizontal="center" vertical="top" wrapText="1"/>
    </xf>
    <xf numFmtId="165" fontId="37" fillId="0" borderId="0" xfId="0" applyFont="1" applyAlignment="1">
      <alignment horizontal="center" vertical="center"/>
    </xf>
  </cellXfs>
  <cellStyles count="7">
    <cellStyle name="Hipervínculo" xfId="4" builtinId="8"/>
    <cellStyle name="Millares" xfId="1" builtinId="3"/>
    <cellStyle name="Normal" xfId="0" builtinId="0"/>
    <cellStyle name="Normal 3" xfId="3" xr:uid="{00000000-0005-0000-0000-000003000000}"/>
    <cellStyle name="Normal_boletin14a" xfId="6" xr:uid="{00000000-0005-0000-0000-000004000000}"/>
    <cellStyle name="Normal_Libro2a" xfId="5" xr:uid="{00000000-0005-0000-0000-000005000000}"/>
    <cellStyle name="Porcentaje" xfId="2" builtinId="5"/>
  </cellStyles>
  <dxfs count="0"/>
  <tableStyles count="0" defaultTableStyle="TableStyleMedium2" defaultPivotStyle="PivotStyleLight16"/>
  <colors>
    <mruColors>
      <color rgb="FF1D29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overlay val="0"/>
    </c:title>
    <c:autoTitleDeleted val="0"/>
    <c:plotArea>
      <c:layout>
        <c:manualLayout>
          <c:layoutTarget val="inner"/>
          <c:xMode val="edge"/>
          <c:yMode val="edge"/>
          <c:x val="0.22710147339206421"/>
          <c:y val="0.12411451183571327"/>
          <c:w val="0.5499655537864746"/>
          <c:h val="0.73772269834714765"/>
        </c:manualLayout>
      </c:layout>
      <c:pieChart>
        <c:varyColors val="1"/>
        <c:ser>
          <c:idx val="0"/>
          <c:order val="0"/>
          <c:dLbls>
            <c:dLbl>
              <c:idx val="0"/>
              <c:layout>
                <c:manualLayout>
                  <c:x val="4.6575005932494605E-2"/>
                  <c:y val="4.108466961880751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216-4572-A267-7AA767D10C08}"/>
                </c:ext>
              </c:extLst>
            </c:dLbl>
            <c:dLbl>
              <c:idx val="1"/>
              <c:layout>
                <c:manualLayout>
                  <c:x val="4.6076118418828541E-2"/>
                  <c:y val="-0.1043872223782726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216-4572-A267-7AA767D10C08}"/>
                </c:ext>
              </c:extLst>
            </c:dLbl>
            <c:dLbl>
              <c:idx val="2"/>
              <c:layout>
                <c:manualLayout>
                  <c:x val="0.18991646588085545"/>
                  <c:y val="-2.969670847154081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216-4572-A267-7AA767D10C08}"/>
                </c:ext>
              </c:extLst>
            </c:dLbl>
            <c:dLbl>
              <c:idx val="3"/>
              <c:layout>
                <c:manualLayout>
                  <c:x val="3.7572794088445612E-2"/>
                  <c:y val="3.108509227568164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216-4572-A267-7AA767D10C08}"/>
                </c:ext>
              </c:extLst>
            </c:dLbl>
            <c:dLbl>
              <c:idx val="4"/>
              <c:layout>
                <c:manualLayout>
                  <c:x val="2.7260756359420882E-3"/>
                  <c:y val="-3.333485959426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216-4572-A267-7AA767D10C08}"/>
                </c:ext>
              </c:extLst>
            </c:dLbl>
            <c:dLbl>
              <c:idx val="6"/>
              <c:layout>
                <c:manualLayout>
                  <c:x val="-0.10180636665803458"/>
                  <c:y val="6.458967502089073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216-4572-A267-7AA767D10C08}"/>
                </c:ext>
              </c:extLst>
            </c:dLbl>
            <c:spPr>
              <a:noFill/>
              <a:ln>
                <a:noFill/>
              </a:ln>
              <a:effectLst/>
            </c:spPr>
            <c:txPr>
              <a:bodyPr/>
              <a:lstStyle/>
              <a:p>
                <a:pPr>
                  <a:defRPr sz="1200"/>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'cuadro-mac1'!$AJ$6:$AJ$21</c:f>
              <c:strCache>
                <c:ptCount val="16"/>
                <c:pt idx="0">
                  <c:v>Industria manufacturera</c:v>
                </c:pt>
                <c:pt idx="1">
                  <c:v>Transporte, almacenaje y comunicaciones</c:v>
                </c:pt>
                <c:pt idx="2">
                  <c:v>Comercio, restaurantes y hoteles</c:v>
                </c:pt>
                <c:pt idx="3">
                  <c:v>Servicios comunales, sociales y personales</c:v>
                </c:pt>
                <c:pt idx="4">
                  <c:v>Agricultura, silvicultura y pesca</c:v>
                </c:pt>
                <c:pt idx="14">
                  <c:v>Otros Servicios prestados a empresas</c:v>
                </c:pt>
                <c:pt idx="15">
                  <c:v>Otros</c:v>
                </c:pt>
              </c:strCache>
            </c:strRef>
          </c:cat>
          <c:val>
            <c:numRef>
              <c:f>'cuadro-mac1'!$AK$6:$AK$21</c:f>
              <c:numCache>
                <c:formatCode>General</c:formatCode>
                <c:ptCount val="16"/>
                <c:pt idx="0">
                  <c:v>525522.52422188001</c:v>
                </c:pt>
                <c:pt idx="1">
                  <c:v>408733.94802323001</c:v>
                </c:pt>
                <c:pt idx="2">
                  <c:v>369427.81036616</c:v>
                </c:pt>
                <c:pt idx="3">
                  <c:v>227883.91461857999</c:v>
                </c:pt>
                <c:pt idx="4">
                  <c:v>213124.92429403</c:v>
                </c:pt>
                <c:pt idx="14">
                  <c:v>152993.48234747999</c:v>
                </c:pt>
                <c:pt idx="15">
                  <c:v>459531.15337820997</c:v>
                </c:pt>
              </c:numCache>
            </c:numRef>
          </c:val>
          <c:extLst>
            <c:ext xmlns:c16="http://schemas.microsoft.com/office/drawing/2014/chart" uri="{C3380CC4-5D6E-409C-BE32-E72D297353CC}">
              <c16:uniqueId val="{00000006-C216-4572-A267-7AA767D10C08}"/>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solidFill>
        <a:schemeClr val="accent1"/>
      </a:solidFill>
    </a:ln>
  </c:spPr>
  <c:printSettings>
    <c:headerFooter/>
    <c:pageMargins b="0.75000000000000411" l="0.70000000000000062" r="0.70000000000000062" t="0.750000000000004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ES" sz="1100"/>
              <a:t>Gráfico 1</a:t>
            </a:r>
            <a:br>
              <a:rPr lang="es-ES" sz="1100"/>
            </a:br>
            <a:r>
              <a:rPr lang="es-ES" sz="1100"/>
              <a:t>Costa Rica.  Participación relativa por rama de actividad económica en el PIB. 2023.</a:t>
            </a:r>
            <a:endParaRPr lang="es-CR" sz="1100"/>
          </a:p>
          <a:p>
            <a:pPr>
              <a:defRPr sz="1100"/>
            </a:pPr>
            <a:r>
              <a:rPr lang="es-ES" sz="1100"/>
              <a:t> (</a:t>
            </a:r>
            <a:r>
              <a:rPr lang="es-ES" sz="1100" b="0" i="0" u="none" strike="noStrike" baseline="0">
                <a:effectLst/>
              </a:rPr>
              <a:t>colones corrientes, </a:t>
            </a:r>
            <a:r>
              <a:rPr lang="es-ES" sz="1100"/>
              <a:t>porcentaje)</a:t>
            </a:r>
            <a:endParaRPr lang="es-CR" sz="1100"/>
          </a:p>
        </c:rich>
      </c:tx>
      <c:layout>
        <c:manualLayout>
          <c:xMode val="edge"/>
          <c:yMode val="edge"/>
          <c:x val="0.15596669121395798"/>
          <c:y val="1.4625070600352171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30498687664041996"/>
          <c:y val="0.20476186816671074"/>
          <c:w val="0.39390102512301883"/>
          <c:h val="0.60178038924230204"/>
        </c:manualLayout>
      </c:layout>
      <c:pieChart>
        <c:varyColors val="1"/>
        <c:ser>
          <c:idx val="0"/>
          <c:order val="0"/>
          <c:dPt>
            <c:idx val="0"/>
            <c:bubble3D val="0"/>
            <c:spPr>
              <a:solidFill>
                <a:schemeClr val="accent1">
                  <a:shade val="41000"/>
                </a:schemeClr>
              </a:solidFill>
              <a:ln w="19050">
                <a:solidFill>
                  <a:schemeClr val="lt1"/>
                </a:solidFill>
              </a:ln>
              <a:effectLst/>
            </c:spPr>
            <c:extLst>
              <c:ext xmlns:c16="http://schemas.microsoft.com/office/drawing/2014/chart" uri="{C3380CC4-5D6E-409C-BE32-E72D297353CC}">
                <c16:uniqueId val="{00000001-1599-4579-BB16-808E7B2CDDAE}"/>
              </c:ext>
            </c:extLst>
          </c:dPt>
          <c:dPt>
            <c:idx val="1"/>
            <c:bubble3D val="0"/>
            <c:spPr>
              <a:solidFill>
                <a:schemeClr val="accent1">
                  <a:shade val="53000"/>
                </a:schemeClr>
              </a:solidFill>
              <a:ln w="19050">
                <a:solidFill>
                  <a:schemeClr val="lt1"/>
                </a:solidFill>
              </a:ln>
              <a:effectLst/>
            </c:spPr>
            <c:extLst>
              <c:ext xmlns:c16="http://schemas.microsoft.com/office/drawing/2014/chart" uri="{C3380CC4-5D6E-409C-BE32-E72D297353CC}">
                <c16:uniqueId val="{00000003-1599-4579-BB16-808E7B2CDDAE}"/>
              </c:ext>
            </c:extLst>
          </c:dPt>
          <c:dPt>
            <c:idx val="2"/>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5-1599-4579-BB16-808E7B2CDDAE}"/>
              </c:ext>
            </c:extLst>
          </c:dPt>
          <c:dPt>
            <c:idx val="3"/>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7-1599-4579-BB16-808E7B2CDDAE}"/>
              </c:ext>
            </c:extLst>
          </c:dPt>
          <c:dPt>
            <c:idx val="4"/>
            <c:bubble3D val="0"/>
            <c:spPr>
              <a:solidFill>
                <a:schemeClr val="accent1">
                  <a:shade val="88000"/>
                </a:schemeClr>
              </a:solidFill>
              <a:ln w="19050">
                <a:solidFill>
                  <a:schemeClr val="lt1"/>
                </a:solidFill>
              </a:ln>
              <a:effectLst/>
            </c:spPr>
            <c:extLst>
              <c:ext xmlns:c16="http://schemas.microsoft.com/office/drawing/2014/chart" uri="{C3380CC4-5D6E-409C-BE32-E72D297353CC}">
                <c16:uniqueId val="{00000009-1599-4579-BB16-808E7B2CDDAE}"/>
              </c:ext>
            </c:extLst>
          </c:dPt>
          <c:dPt>
            <c:idx val="5"/>
            <c:bubble3D val="0"/>
            <c:spPr>
              <a:solidFill>
                <a:schemeClr val="accent1"/>
              </a:solidFill>
              <a:ln w="19050">
                <a:solidFill>
                  <a:schemeClr val="lt1"/>
                </a:solidFill>
              </a:ln>
              <a:effectLst/>
            </c:spPr>
            <c:extLst>
              <c:ext xmlns:c16="http://schemas.microsoft.com/office/drawing/2014/chart" uri="{C3380CC4-5D6E-409C-BE32-E72D297353CC}">
                <c16:uniqueId val="{0000000B-1599-4579-BB16-808E7B2CDDAE}"/>
              </c:ext>
            </c:extLst>
          </c:dPt>
          <c:dPt>
            <c:idx val="6"/>
            <c:bubble3D val="0"/>
            <c:spPr>
              <a:solidFill>
                <a:schemeClr val="accent1">
                  <a:tint val="89000"/>
                </a:schemeClr>
              </a:solidFill>
              <a:ln w="19050">
                <a:solidFill>
                  <a:schemeClr val="lt1"/>
                </a:solidFill>
              </a:ln>
              <a:effectLst/>
            </c:spPr>
            <c:extLst>
              <c:ext xmlns:c16="http://schemas.microsoft.com/office/drawing/2014/chart" uri="{C3380CC4-5D6E-409C-BE32-E72D297353CC}">
                <c16:uniqueId val="{0000000D-1599-4579-BB16-808E7B2CDDAE}"/>
              </c:ext>
            </c:extLst>
          </c:dPt>
          <c:dPt>
            <c:idx val="7"/>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F-1599-4579-BB16-808E7B2CDDAE}"/>
              </c:ext>
            </c:extLst>
          </c:dPt>
          <c:dPt>
            <c:idx val="8"/>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11-1599-4579-BB16-808E7B2CDDAE}"/>
              </c:ext>
            </c:extLst>
          </c:dPt>
          <c:dPt>
            <c:idx val="9"/>
            <c:bubble3D val="0"/>
            <c:spPr>
              <a:solidFill>
                <a:schemeClr val="accent1">
                  <a:tint val="54000"/>
                </a:schemeClr>
              </a:solidFill>
              <a:ln w="19050">
                <a:solidFill>
                  <a:schemeClr val="lt1"/>
                </a:solidFill>
              </a:ln>
              <a:effectLst/>
            </c:spPr>
            <c:extLst>
              <c:ext xmlns:c16="http://schemas.microsoft.com/office/drawing/2014/chart" uri="{C3380CC4-5D6E-409C-BE32-E72D297353CC}">
                <c16:uniqueId val="{00000013-1599-4579-BB16-808E7B2CDDAE}"/>
              </c:ext>
            </c:extLst>
          </c:dPt>
          <c:dPt>
            <c:idx val="10"/>
            <c:bubble3D val="0"/>
            <c:spPr>
              <a:solidFill>
                <a:schemeClr val="accent1">
                  <a:tint val="42000"/>
                </a:schemeClr>
              </a:solidFill>
              <a:ln w="19050">
                <a:solidFill>
                  <a:schemeClr val="lt1"/>
                </a:solidFill>
              </a:ln>
              <a:effectLst/>
            </c:spPr>
            <c:extLst>
              <c:ext xmlns:c16="http://schemas.microsoft.com/office/drawing/2014/chart" uri="{C3380CC4-5D6E-409C-BE32-E72D297353CC}">
                <c16:uniqueId val="{00000015-1599-4579-BB16-808E7B2CDDAE}"/>
              </c:ext>
            </c:extLst>
          </c:dPt>
          <c:dLbls>
            <c:dLbl>
              <c:idx val="0"/>
              <c:layout>
                <c:manualLayout>
                  <c:x val="2.8440815068131939E-2"/>
                  <c:y val="-1.132519732453244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99-4579-BB16-808E7B2CDDAE}"/>
                </c:ext>
              </c:extLst>
            </c:dLbl>
            <c:dLbl>
              <c:idx val="1"/>
              <c:layout>
                <c:manualLayout>
                  <c:x val="7.7116674171524542E-3"/>
                  <c:y val="-8.512515503229307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99-4579-BB16-808E7B2CDDAE}"/>
                </c:ext>
              </c:extLst>
            </c:dLbl>
            <c:dLbl>
              <c:idx val="2"/>
              <c:layout>
                <c:manualLayout>
                  <c:x val="7.4777186854734348E-2"/>
                  <c:y val="-0.1728835349569157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99-4579-BB16-808E7B2CDDAE}"/>
                </c:ext>
              </c:extLst>
            </c:dLbl>
            <c:dLbl>
              <c:idx val="3"/>
              <c:layout>
                <c:manualLayout>
                  <c:x val="4.0664889840856373E-2"/>
                  <c:y val="-3.908685452585218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99-4579-BB16-808E7B2CDDAE}"/>
                </c:ext>
              </c:extLst>
            </c:dLbl>
            <c:dLbl>
              <c:idx val="4"/>
              <c:layout>
                <c:manualLayout>
                  <c:x val="6.2477901236070374E-2"/>
                  <c:y val="-3.6483873790636558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99-4579-BB16-808E7B2CDDAE}"/>
                </c:ext>
              </c:extLst>
            </c:dLbl>
            <c:dLbl>
              <c:idx val="5"/>
              <c:layout>
                <c:manualLayout>
                  <c:x val="-1.804573500955348E-3"/>
                  <c:y val="-3.023597631733756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599-4579-BB16-808E7B2CDDAE}"/>
                </c:ext>
              </c:extLst>
            </c:dLbl>
            <c:dLbl>
              <c:idx val="6"/>
              <c:layout>
                <c:manualLayout>
                  <c:x val="-7.3993598559067286E-2"/>
                  <c:y val="-6.525573542014712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599-4579-BB16-808E7B2CDDAE}"/>
                </c:ext>
              </c:extLst>
            </c:dLbl>
            <c:dLbl>
              <c:idx val="7"/>
              <c:layout>
                <c:manualLayout>
                  <c:x val="-4.75676552795661E-2"/>
                  <c:y val="-8.499500599553229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599-4579-BB16-808E7B2CDDAE}"/>
                </c:ext>
              </c:extLst>
            </c:dLbl>
            <c:dLbl>
              <c:idx val="8"/>
              <c:layout>
                <c:manualLayout>
                  <c:x val="-4.9418150397351812E-2"/>
                  <c:y val="-0.1353016991018724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599-4579-BB16-808E7B2CDDAE}"/>
                </c:ext>
              </c:extLst>
            </c:dLbl>
            <c:dLbl>
              <c:idx val="9"/>
              <c:layout>
                <c:manualLayout>
                  <c:x val="-9.9154993570162303E-3"/>
                  <c:y val="-0.1595456137667436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599-4579-BB16-808E7B2CDDAE}"/>
                </c:ext>
              </c:extLst>
            </c:dLbl>
            <c:dLbl>
              <c:idx val="10"/>
              <c:layout>
                <c:manualLayout>
                  <c:x val="1.091668796423631E-2"/>
                  <c:y val="-1.471006389202141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599-4579-BB16-808E7B2CDDAE}"/>
                </c:ext>
              </c:extLst>
            </c:dLbl>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E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'Gráfico 1'!$C$7:$C$17</c:f>
              <c:strCache>
                <c:ptCount val="11"/>
                <c:pt idx="0">
                  <c:v>Act. Prof. Cient. técnicas, admin. y serv. de apoyo</c:v>
                </c:pt>
                <c:pt idx="1">
                  <c:v>Manufactura</c:v>
                </c:pt>
                <c:pt idx="2">
                  <c:v>Enseñanza y act. de la salud humana y de asistencia social</c:v>
                </c:pt>
                <c:pt idx="3">
                  <c:v>Comercio al por mayor y al por menor</c:v>
                </c:pt>
                <c:pt idx="4">
                  <c:v>Act. inmobiliarias</c:v>
                </c:pt>
                <c:pt idx="5">
                  <c:v>Información y comunicaciones</c:v>
                </c:pt>
                <c:pt idx="6">
                  <c:v>Act. financieras y de seguros</c:v>
                </c:pt>
                <c:pt idx="7">
                  <c:v>Transporte y almacenamiento</c:v>
                </c:pt>
                <c:pt idx="8">
                  <c:v>Construcción</c:v>
                </c:pt>
                <c:pt idx="9">
                  <c:v>Agricultura, silvicultura y pesca</c:v>
                </c:pt>
                <c:pt idx="10">
                  <c:v>Otros</c:v>
                </c:pt>
              </c:strCache>
            </c:strRef>
          </c:cat>
          <c:val>
            <c:numRef>
              <c:f>'Gráfico 1'!$D$7:$D$17</c:f>
              <c:numCache>
                <c:formatCode>#,##0.0</c:formatCode>
                <c:ptCount val="11"/>
                <c:pt idx="0">
                  <c:v>13.716552739999999</c:v>
                </c:pt>
                <c:pt idx="1">
                  <c:v>13.43910586</c:v>
                </c:pt>
                <c:pt idx="2">
                  <c:v>13.036957729999999</c:v>
                </c:pt>
                <c:pt idx="3">
                  <c:v>9.6501690599999996</c:v>
                </c:pt>
                <c:pt idx="4">
                  <c:v>7.4990577800000002</c:v>
                </c:pt>
                <c:pt idx="5">
                  <c:v>5.17810156</c:v>
                </c:pt>
                <c:pt idx="6">
                  <c:v>5.1565499099999998</c:v>
                </c:pt>
                <c:pt idx="7">
                  <c:v>4.3122532099999997</c:v>
                </c:pt>
                <c:pt idx="8">
                  <c:v>4.1327047600000002</c:v>
                </c:pt>
                <c:pt idx="9">
                  <c:v>3.82623136</c:v>
                </c:pt>
                <c:pt idx="10" formatCode="0.0_)">
                  <c:v>20.052316030000014</c:v>
                </c:pt>
              </c:numCache>
            </c:numRef>
          </c:val>
          <c:extLst>
            <c:ext xmlns:c16="http://schemas.microsoft.com/office/drawing/2014/chart" uri="{C3380CC4-5D6E-409C-BE32-E72D297353CC}">
              <c16:uniqueId val="{00000016-1599-4579-BB16-808E7B2CDDA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defRPr>
      </a:pPr>
      <a:endParaRPr lang="es-E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es-CR" sz="1050"/>
              <a:t>Gráfico 2</a:t>
            </a:r>
          </a:p>
          <a:p>
            <a:pPr>
              <a:defRPr sz="1050"/>
            </a:pPr>
            <a:r>
              <a:rPr lang="es-CR" sz="1050"/>
              <a:t>Costa Rica. Tasa de variación anual según actividad económica. 2023</a:t>
            </a:r>
          </a:p>
          <a:p>
            <a:pPr>
              <a:defRPr sz="1050"/>
            </a:pPr>
            <a:r>
              <a:rPr lang="es-CR" sz="1050"/>
              <a:t>(colones referencia 2017, porcentaje)</a:t>
            </a:r>
          </a:p>
        </c:rich>
      </c:tx>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44419986711095105"/>
          <c:y val="0.19788541856432471"/>
          <c:w val="0.50285030693862121"/>
          <c:h val="0.57690637221733365"/>
        </c:manualLayout>
      </c:layout>
      <c:barChart>
        <c:barDir val="bar"/>
        <c:grouping val="clustered"/>
        <c:varyColors val="0"/>
        <c:ser>
          <c:idx val="0"/>
          <c:order val="0"/>
          <c:tx>
            <c:strRef>
              <c:f>'Gráfico 2 y 3'!$B$4</c:f>
              <c:strCache>
                <c:ptCount val="1"/>
                <c:pt idx="0">
                  <c:v>2023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 y 3'!$A$5:$A$13</c:f>
              <c:strCache>
                <c:ptCount val="9"/>
                <c:pt idx="0">
                  <c:v>Resto 1/</c:v>
                </c:pt>
                <c:pt idx="1">
                  <c:v>Agricultura, silvicultura y pesca</c:v>
                </c:pt>
                <c:pt idx="2">
                  <c:v>Comercio</c:v>
                </c:pt>
                <c:pt idx="3">
                  <c:v>Transporte y almacenamiento</c:v>
                </c:pt>
                <c:pt idx="4">
                  <c:v>Act. alojamiento y servic. comida</c:v>
                </c:pt>
                <c:pt idx="5">
                  <c:v>Información y comunicaciones</c:v>
                </c:pt>
                <c:pt idx="6">
                  <c:v>Manufactura</c:v>
                </c:pt>
                <c:pt idx="7">
                  <c:v>Act. Prof. Cient. técnicas, admin. y serv. de apoyo</c:v>
                </c:pt>
                <c:pt idx="8">
                  <c:v>Construcción</c:v>
                </c:pt>
              </c:strCache>
            </c:strRef>
          </c:cat>
          <c:val>
            <c:numRef>
              <c:f>'Gráfico 2 y 3'!$B$5:$B$13</c:f>
              <c:numCache>
                <c:formatCode>#,##0.0</c:formatCode>
                <c:ptCount val="9"/>
                <c:pt idx="0" formatCode="0.0_)">
                  <c:v>2.2000000000000002</c:v>
                </c:pt>
                <c:pt idx="1">
                  <c:v>2.0935344300000001</c:v>
                </c:pt>
                <c:pt idx="2">
                  <c:v>2.8344485800000001</c:v>
                </c:pt>
                <c:pt idx="3">
                  <c:v>2.8687250899999999</c:v>
                </c:pt>
                <c:pt idx="4">
                  <c:v>4.9224584499999997</c:v>
                </c:pt>
                <c:pt idx="5">
                  <c:v>5.9225926099999997</c:v>
                </c:pt>
                <c:pt idx="6">
                  <c:v>7.62095228</c:v>
                </c:pt>
                <c:pt idx="7">
                  <c:v>11.09893902</c:v>
                </c:pt>
                <c:pt idx="8">
                  <c:v>17.02565774</c:v>
                </c:pt>
              </c:numCache>
            </c:numRef>
          </c:val>
          <c:extLst>
            <c:ext xmlns:c16="http://schemas.microsoft.com/office/drawing/2014/chart" uri="{C3380CC4-5D6E-409C-BE32-E72D297353CC}">
              <c16:uniqueId val="{00000000-51F1-43AA-A1BD-D09390DEAEBC}"/>
            </c:ext>
          </c:extLst>
        </c:ser>
        <c:dLbls>
          <c:showLegendKey val="0"/>
          <c:showVal val="0"/>
          <c:showCatName val="0"/>
          <c:showSerName val="0"/>
          <c:showPercent val="0"/>
          <c:showBubbleSize val="0"/>
        </c:dLbls>
        <c:gapWidth val="90"/>
        <c:axId val="1353625488"/>
        <c:axId val="1353627664"/>
      </c:barChart>
      <c:catAx>
        <c:axId val="13536254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353627664"/>
        <c:crosses val="autoZero"/>
        <c:auto val="1"/>
        <c:lblAlgn val="ctr"/>
        <c:lblOffset val="100"/>
        <c:noMultiLvlLbl val="0"/>
      </c:catAx>
      <c:valAx>
        <c:axId val="13536276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353625488"/>
        <c:crosses val="autoZero"/>
        <c:crossBetween val="between"/>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solidFill>
            <a:sysClr val="windowText" lastClr="000000"/>
          </a:solidFill>
        </a:defRPr>
      </a:pPr>
      <a:endParaRPr lang="es-ES"/>
    </a:p>
  </c:txPr>
  <c:printSettings>
    <c:headerFooter/>
    <c:pageMargins b="0.75" l="0.7" r="0.7" t="0.75" header="0.3" footer="0.3"/>
    <c:pageSetup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s-ES" sz="1000"/>
              <a:t>Gráfico 3</a:t>
            </a:r>
            <a:br>
              <a:rPr lang="es-ES" sz="1000"/>
            </a:br>
            <a:r>
              <a:rPr lang="es-ES" sz="1000"/>
              <a:t>Costa Rica.  Aporte a la tasa de variación del PIB, según actividad económica. 2023</a:t>
            </a:r>
            <a:endParaRPr lang="es-CR" sz="1000"/>
          </a:p>
          <a:p>
            <a:pPr>
              <a:defRPr sz="1000"/>
            </a:pPr>
            <a:r>
              <a:rPr lang="es-ES" sz="1000"/>
              <a:t>(colones referencia 2017, porcentaje)</a:t>
            </a:r>
            <a:endParaRPr lang="es-CR" sz="1000"/>
          </a:p>
        </c:rich>
      </c:tx>
      <c:layout>
        <c:manualLayout>
          <c:xMode val="edge"/>
          <c:yMode val="edge"/>
          <c:x val="0.1268687110167378"/>
          <c:y val="2.5014347939359394E-3"/>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44626339997973835"/>
          <c:y val="0.21368729363141867"/>
          <c:w val="0.51623513615562422"/>
          <c:h val="0.64159230738305939"/>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 y 3'!$F$30:$F$39</c:f>
              <c:strCache>
                <c:ptCount val="10"/>
                <c:pt idx="0">
                  <c:v>Otras</c:v>
                </c:pt>
                <c:pt idx="1">
                  <c:v>Agricultura, silvicultura y pesca</c:v>
                </c:pt>
                <c:pt idx="2">
                  <c:v>Transporte y almacenamiento</c:v>
                </c:pt>
                <c:pt idx="3">
                  <c:v>Act. alojamiento y servic. comida</c:v>
                </c:pt>
                <c:pt idx="4">
                  <c:v>Comercio</c:v>
                </c:pt>
                <c:pt idx="5">
                  <c:v>Información y comunicaciones</c:v>
                </c:pt>
                <c:pt idx="6">
                  <c:v>Construcción</c:v>
                </c:pt>
                <c:pt idx="7">
                  <c:v>Act. Prof. Cient. técnicas, admin. y serv. de apoyo</c:v>
                </c:pt>
                <c:pt idx="8">
                  <c:v>Manufactura</c:v>
                </c:pt>
                <c:pt idx="9">
                  <c:v>Act. Prof. Cient. técnicas, admin. y serv. de apoyo</c:v>
                </c:pt>
              </c:strCache>
            </c:strRef>
          </c:cat>
          <c:val>
            <c:numRef>
              <c:f>'Gráfico 2 y 3'!$G$30:$G$39</c:f>
              <c:numCache>
                <c:formatCode>#,##0.0</c:formatCode>
                <c:ptCount val="10"/>
                <c:pt idx="0" formatCode="0.0_)">
                  <c:v>0.9382947899999996</c:v>
                </c:pt>
                <c:pt idx="1">
                  <c:v>8.667387E-2</c:v>
                </c:pt>
                <c:pt idx="2">
                  <c:v>0.12089633</c:v>
                </c:pt>
                <c:pt idx="3">
                  <c:v>0.12815255</c:v>
                </c:pt>
                <c:pt idx="4">
                  <c:v>0.2766536</c:v>
                </c:pt>
                <c:pt idx="5">
                  <c:v>0.30001276999999998</c:v>
                </c:pt>
                <c:pt idx="6">
                  <c:v>0.63738512999999997</c:v>
                </c:pt>
                <c:pt idx="7">
                  <c:v>0.97577254000000002</c:v>
                </c:pt>
                <c:pt idx="8">
                  <c:v>1.07303474</c:v>
                </c:pt>
                <c:pt idx="9">
                  <c:v>1.43303281</c:v>
                </c:pt>
              </c:numCache>
            </c:numRef>
          </c:val>
          <c:extLst>
            <c:ext xmlns:c16="http://schemas.microsoft.com/office/drawing/2014/chart" uri="{C3380CC4-5D6E-409C-BE32-E72D297353CC}">
              <c16:uniqueId val="{00000000-B003-4403-A541-0A4CC22F8F1B}"/>
            </c:ext>
          </c:extLst>
        </c:ser>
        <c:dLbls>
          <c:showLegendKey val="0"/>
          <c:showVal val="0"/>
          <c:showCatName val="0"/>
          <c:showSerName val="0"/>
          <c:showPercent val="0"/>
          <c:showBubbleSize val="0"/>
        </c:dLbls>
        <c:gapWidth val="90"/>
        <c:axId val="1353628752"/>
        <c:axId val="1353629840"/>
      </c:barChart>
      <c:catAx>
        <c:axId val="13536287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353629840"/>
        <c:crosses val="autoZero"/>
        <c:auto val="1"/>
        <c:lblAlgn val="ctr"/>
        <c:lblOffset val="100"/>
        <c:noMultiLvlLbl val="0"/>
      </c:catAx>
      <c:valAx>
        <c:axId val="1353629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353628752"/>
        <c:crosses val="autoZero"/>
        <c:crossBetween val="between"/>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sz="900">
          <a:solidFill>
            <a:sysClr val="windowText" lastClr="000000"/>
          </a:solidFill>
        </a:defRPr>
      </a:pPr>
      <a:endParaRPr lang="es-E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es-ES" sz="1050"/>
              <a:t>Gráfico 4</a:t>
            </a:r>
            <a:br>
              <a:rPr lang="es-ES" sz="1050"/>
            </a:br>
            <a:r>
              <a:rPr lang="es-ES" sz="1050"/>
              <a:t>Costa Rica.  Tasa de variación de las principales actividades del Valor Agregado Agropecuario. 2023</a:t>
            </a:r>
            <a:endParaRPr lang="es-CR" sz="1050"/>
          </a:p>
          <a:p>
            <a:pPr>
              <a:defRPr sz="1050"/>
            </a:pPr>
            <a:r>
              <a:rPr lang="es-ES" sz="1050"/>
              <a:t>(colones referencia 2017, porcentaje)</a:t>
            </a:r>
            <a:endParaRPr lang="es-CR" sz="1050"/>
          </a:p>
        </c:rich>
      </c:tx>
      <c:layout>
        <c:manualLayout>
          <c:xMode val="edge"/>
          <c:yMode val="edge"/>
          <c:x val="0.11533968305074897"/>
          <c:y val="0"/>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46065378135742829"/>
          <c:y val="0.22242914860361557"/>
          <c:w val="0.50285030693862121"/>
          <c:h val="0.64660621074051139"/>
        </c:manualLayout>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4 y 5'!$A$5:$A$15</c:f>
              <c:strCache>
                <c:ptCount val="11"/>
                <c:pt idx="0">
                  <c:v>Papa</c:v>
                </c:pt>
                <c:pt idx="1">
                  <c:v>Cría de ganado vacuno</c:v>
                </c:pt>
                <c:pt idx="2">
                  <c:v>Palma africana</c:v>
                </c:pt>
                <c:pt idx="3">
                  <c:v>Cría de pollos</c:v>
                </c:pt>
                <c:pt idx="4">
                  <c:v>Otras frutas, nueces y otros frutos oleaginosas</c:v>
                </c:pt>
                <c:pt idx="5">
                  <c:v>Café</c:v>
                </c:pt>
                <c:pt idx="6">
                  <c:v>Silvicultura y extracción de madera y caza</c:v>
                </c:pt>
                <c:pt idx="7">
                  <c:v>Piña</c:v>
                </c:pt>
                <c:pt idx="8">
                  <c:v>Banano</c:v>
                </c:pt>
                <c:pt idx="9">
                  <c:v>Otras hortalizas</c:v>
                </c:pt>
                <c:pt idx="10">
                  <c:v>Raíces y tubérculos</c:v>
                </c:pt>
              </c:strCache>
            </c:strRef>
          </c:cat>
          <c:val>
            <c:numRef>
              <c:f>'Gráfico 4 y 5'!$B$5:$B$15</c:f>
              <c:numCache>
                <c:formatCode>0.0_)</c:formatCode>
                <c:ptCount val="11"/>
                <c:pt idx="0">
                  <c:v>-6.9051691630954259</c:v>
                </c:pt>
                <c:pt idx="1">
                  <c:v>-3.9965729927262106</c:v>
                </c:pt>
                <c:pt idx="2">
                  <c:v>-2.8341398351900637</c:v>
                </c:pt>
                <c:pt idx="3">
                  <c:v>-2.5318790190810514</c:v>
                </c:pt>
                <c:pt idx="4">
                  <c:v>-8.7593858540491176E-2</c:v>
                </c:pt>
                <c:pt idx="5">
                  <c:v>1.6027214134854528</c:v>
                </c:pt>
                <c:pt idx="6">
                  <c:v>3.4967341282158282</c:v>
                </c:pt>
                <c:pt idx="7">
                  <c:v>3.7467734986507795</c:v>
                </c:pt>
                <c:pt idx="8">
                  <c:v>5.3720469236941515</c:v>
                </c:pt>
                <c:pt idx="9">
                  <c:v>9.7085930002336784</c:v>
                </c:pt>
                <c:pt idx="10">
                  <c:v>25.607831726957532</c:v>
                </c:pt>
              </c:numCache>
            </c:numRef>
          </c:val>
          <c:extLst>
            <c:ext xmlns:c16="http://schemas.microsoft.com/office/drawing/2014/chart" uri="{C3380CC4-5D6E-409C-BE32-E72D297353CC}">
              <c16:uniqueId val="{00000000-247E-4E6B-B9D2-A271FE7F5D26}"/>
            </c:ext>
          </c:extLst>
        </c:ser>
        <c:dLbls>
          <c:showLegendKey val="0"/>
          <c:showVal val="0"/>
          <c:showCatName val="0"/>
          <c:showSerName val="0"/>
          <c:showPercent val="0"/>
          <c:showBubbleSize val="0"/>
        </c:dLbls>
        <c:gapWidth val="90"/>
        <c:axId val="1353636912"/>
        <c:axId val="1353632016"/>
      </c:barChart>
      <c:catAx>
        <c:axId val="135363691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353632016"/>
        <c:crosses val="autoZero"/>
        <c:auto val="1"/>
        <c:lblAlgn val="ctr"/>
        <c:lblOffset val="100"/>
        <c:noMultiLvlLbl val="0"/>
      </c:catAx>
      <c:valAx>
        <c:axId val="1353632016"/>
        <c:scaling>
          <c:orientation val="minMax"/>
          <c:min val="-12"/>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353636912"/>
        <c:crosses val="autoZero"/>
        <c:crossBetween val="between"/>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solidFill>
            <a:sysClr val="windowText" lastClr="000000"/>
          </a:solidFill>
        </a:defRPr>
      </a:pPr>
      <a:endParaRPr lang="es-ES"/>
    </a:p>
  </c:txPr>
  <c:printSettings>
    <c:headerFooter/>
    <c:pageMargins b="0.75" l="0.7" r="0.7" t="0.75" header="0.3" footer="0.3"/>
    <c:pageSetup orientation="landscape"/>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s-ES" sz="1000">
                <a:solidFill>
                  <a:sysClr val="windowText" lastClr="000000"/>
                </a:solidFill>
              </a:rPr>
              <a:t>Gráfico 5</a:t>
            </a:r>
            <a:br>
              <a:rPr lang="es-ES" sz="1000">
                <a:solidFill>
                  <a:sysClr val="windowText" lastClr="000000"/>
                </a:solidFill>
              </a:rPr>
            </a:br>
            <a:r>
              <a:rPr lang="es-ES" sz="1000">
                <a:solidFill>
                  <a:sysClr val="windowText" lastClr="000000"/>
                </a:solidFill>
              </a:rPr>
              <a:t>Costa Rica.  Aporte a la tasa de variación del Valor Agregado Agropecuario, según actividad. 2023</a:t>
            </a:r>
            <a:endParaRPr lang="es-CR" sz="1000">
              <a:solidFill>
                <a:sysClr val="windowText" lastClr="000000"/>
              </a:solidFill>
            </a:endParaRPr>
          </a:p>
          <a:p>
            <a:pPr>
              <a:defRPr sz="1000"/>
            </a:pPr>
            <a:r>
              <a:rPr lang="es-ES" sz="1000">
                <a:solidFill>
                  <a:sysClr val="windowText" lastClr="000000"/>
                </a:solidFill>
              </a:rPr>
              <a:t>(porcentaje)</a:t>
            </a:r>
            <a:endParaRPr lang="es-CR" sz="1000">
              <a:solidFill>
                <a:sysClr val="windowText" lastClr="000000"/>
              </a:solidFill>
            </a:endParaRPr>
          </a:p>
        </c:rich>
      </c:tx>
      <c:layout>
        <c:manualLayout>
          <c:xMode val="edge"/>
          <c:yMode val="edge"/>
          <c:x val="0.13627418516110312"/>
          <c:y val="2.398800222125123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43466660986993277"/>
          <c:y val="0.23884054211625805"/>
          <c:w val="0.52016592147744378"/>
          <c:h val="0.61643877015212545"/>
        </c:manualLayout>
      </c:layout>
      <c:barChart>
        <c:barDir val="bar"/>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4 y 5'!$F$28:$F$40</c:f>
              <c:strCache>
                <c:ptCount val="13"/>
                <c:pt idx="0">
                  <c:v>Otros</c:v>
                </c:pt>
                <c:pt idx="1">
                  <c:v>Follajes</c:v>
                </c:pt>
                <c:pt idx="2">
                  <c:v>Otros cereales, legumbres y semillas oleaginosas</c:v>
                </c:pt>
                <c:pt idx="3">
                  <c:v>Propagación de plantas</c:v>
                </c:pt>
                <c:pt idx="4">
                  <c:v>Cría de cerdos</c:v>
                </c:pt>
                <c:pt idx="5">
                  <c:v>Pesca marítima y de agua dulce</c:v>
                </c:pt>
                <c:pt idx="6">
                  <c:v>Café</c:v>
                </c:pt>
                <c:pt idx="7">
                  <c:v>Silvicultura y extracción de madera y caza</c:v>
                </c:pt>
                <c:pt idx="8">
                  <c:v>Otras hortalizas</c:v>
                </c:pt>
                <c:pt idx="9">
                  <c:v>Chayote</c:v>
                </c:pt>
                <c:pt idx="10">
                  <c:v>Piña</c:v>
                </c:pt>
                <c:pt idx="11">
                  <c:v>Raíces y tubérculos</c:v>
                </c:pt>
                <c:pt idx="12">
                  <c:v>Banano</c:v>
                </c:pt>
              </c:strCache>
            </c:strRef>
          </c:cat>
          <c:val>
            <c:numRef>
              <c:f>'Gráfico 4 y 5'!$G$28:$G$40</c:f>
              <c:numCache>
                <c:formatCode>0.00_)</c:formatCode>
                <c:ptCount val="13"/>
                <c:pt idx="0">
                  <c:v>-1.2987273224691431</c:v>
                </c:pt>
                <c:pt idx="1">
                  <c:v>1.8641640573774505E-2</c:v>
                </c:pt>
                <c:pt idx="2">
                  <c:v>1.9545262066171958E-2</c:v>
                </c:pt>
                <c:pt idx="3">
                  <c:v>3.5887565084192843E-2</c:v>
                </c:pt>
                <c:pt idx="4">
                  <c:v>4.1209335121467558E-2</c:v>
                </c:pt>
                <c:pt idx="5">
                  <c:v>5.8321311716421832E-2</c:v>
                </c:pt>
                <c:pt idx="6">
                  <c:v>8.3834611789986413E-2</c:v>
                </c:pt>
                <c:pt idx="7">
                  <c:v>8.4383249370004063E-2</c:v>
                </c:pt>
                <c:pt idx="8">
                  <c:v>0.19427674805822484</c:v>
                </c:pt>
                <c:pt idx="9">
                  <c:v>0.23373008725761885</c:v>
                </c:pt>
                <c:pt idx="10">
                  <c:v>0.65591099365258687</c:v>
                </c:pt>
                <c:pt idx="11">
                  <c:v>0.85177894902088802</c:v>
                </c:pt>
                <c:pt idx="12">
                  <c:v>1.1147419961509168</c:v>
                </c:pt>
              </c:numCache>
            </c:numRef>
          </c:val>
          <c:extLst>
            <c:ext xmlns:c16="http://schemas.microsoft.com/office/drawing/2014/chart" uri="{C3380CC4-5D6E-409C-BE32-E72D297353CC}">
              <c16:uniqueId val="{00000000-06F9-4484-B1B3-6C97D777E951}"/>
            </c:ext>
          </c:extLst>
        </c:ser>
        <c:dLbls>
          <c:showLegendKey val="0"/>
          <c:showVal val="0"/>
          <c:showCatName val="0"/>
          <c:showSerName val="0"/>
          <c:showPercent val="0"/>
          <c:showBubbleSize val="0"/>
        </c:dLbls>
        <c:gapWidth val="90"/>
        <c:axId val="1353632560"/>
        <c:axId val="1349711168"/>
      </c:barChart>
      <c:catAx>
        <c:axId val="13536325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349711168"/>
        <c:crosses val="autoZero"/>
        <c:auto val="1"/>
        <c:lblAlgn val="ctr"/>
        <c:lblOffset val="100"/>
        <c:noMultiLvlLbl val="0"/>
      </c:catAx>
      <c:valAx>
        <c:axId val="1349711168"/>
        <c:scaling>
          <c:orientation val="minMax"/>
          <c:max val="1.2"/>
          <c:min val="-1.6"/>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353632560"/>
        <c:crosses val="autoZero"/>
        <c:crossBetween val="between"/>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sz="900">
          <a:solidFill>
            <a:sysClr val="windowText" lastClr="000000"/>
          </a:solidFill>
        </a:defRPr>
      </a:pPr>
      <a:endParaRPr lang="es-E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205;ndice Gr&#225;ficos'!A3"/><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1" Type="http://schemas.openxmlformats.org/officeDocument/2006/relationships/hyperlink" Target="#'&#205;ndice Cuadros'!A5"/></Relationships>
</file>

<file path=xl/drawings/_rels/drawing13.xml.rels><?xml version="1.0" encoding="UTF-8" standalone="yes"?>
<Relationships xmlns="http://schemas.openxmlformats.org/package/2006/relationships"><Relationship Id="rId1" Type="http://schemas.openxmlformats.org/officeDocument/2006/relationships/hyperlink" Target="#'&#205;ndice Cuadros'!A6"/></Relationships>
</file>

<file path=xl/drawings/_rels/drawing14.xml.rels><?xml version="1.0" encoding="UTF-8" standalone="yes"?>
<Relationships xmlns="http://schemas.openxmlformats.org/package/2006/relationships"><Relationship Id="rId1" Type="http://schemas.openxmlformats.org/officeDocument/2006/relationships/hyperlink" Target="#'&#205;ndice Cuadros'!A7"/></Relationships>
</file>

<file path=xl/drawings/_rels/drawing15.xml.rels><?xml version="1.0" encoding="UTF-8" standalone="yes"?>
<Relationships xmlns="http://schemas.openxmlformats.org/package/2006/relationships"><Relationship Id="rId1" Type="http://schemas.openxmlformats.org/officeDocument/2006/relationships/hyperlink" Target="#'&#205;ndice Cuadros'!A8"/></Relationships>
</file>

<file path=xl/drawings/_rels/drawing16.xml.rels><?xml version="1.0" encoding="UTF-8" standalone="yes"?>
<Relationships xmlns="http://schemas.openxmlformats.org/package/2006/relationships"><Relationship Id="rId3" Type="http://schemas.openxmlformats.org/officeDocument/2006/relationships/hyperlink" Target="#'&#205;ndice Gr&#225;ficos'!A4"/><Relationship Id="rId2" Type="http://schemas.openxmlformats.org/officeDocument/2006/relationships/chart" Target="../charts/chart4.xml"/><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1" Type="http://schemas.openxmlformats.org/officeDocument/2006/relationships/hyperlink" Target="#'&#205;ndice Cuadros'!A9"/></Relationships>
</file>

<file path=xl/drawings/_rels/drawing2.xml.rels><?xml version="1.0" encoding="UTF-8" standalone="yes"?>
<Relationships xmlns="http://schemas.openxmlformats.org/package/2006/relationships"><Relationship Id="rId3" Type="http://schemas.openxmlformats.org/officeDocument/2006/relationships/hyperlink" Target="#'Perspectivas 2023'!A1"/><Relationship Id="rId2" Type="http://schemas.openxmlformats.org/officeDocument/2006/relationships/hyperlink" Target="#'Comportamiento 2022'!A1"/><Relationship Id="rId1" Type="http://schemas.openxmlformats.org/officeDocument/2006/relationships/hyperlink" Target="#Presentaci&#243;n!A3"/><Relationship Id="rId5" Type="http://schemas.openxmlformats.org/officeDocument/2006/relationships/hyperlink" Target="#'&#205;ndice Gr&#225;ficos'!A3"/><Relationship Id="rId4" Type="http://schemas.openxmlformats.org/officeDocument/2006/relationships/hyperlink" Target="#'&#205;ndice Cuadros'!A3"/></Relationships>
</file>

<file path=xl/drawings/_rels/drawing20.xml.rels><?xml version="1.0" encoding="UTF-8" standalone="yes"?>
<Relationships xmlns="http://schemas.openxmlformats.org/package/2006/relationships"><Relationship Id="rId1" Type="http://schemas.openxmlformats.org/officeDocument/2006/relationships/hyperlink" Target="#'&#205;ndice Cuadros'!A10"/></Relationships>
</file>

<file path=xl/drawings/_rels/drawing21.xml.rels><?xml version="1.0" encoding="UTF-8" standalone="yes"?>
<Relationships xmlns="http://schemas.openxmlformats.org/package/2006/relationships"><Relationship Id="rId1" Type="http://schemas.openxmlformats.org/officeDocument/2006/relationships/hyperlink" Target="#'&#205;ndice Cuadros'!A11"/></Relationships>
</file>

<file path=xl/drawings/_rels/drawing22.xml.rels><?xml version="1.0" encoding="UTF-8" standalone="yes"?>
<Relationships xmlns="http://schemas.openxmlformats.org/package/2006/relationships"><Relationship Id="rId1" Type="http://schemas.openxmlformats.org/officeDocument/2006/relationships/hyperlink" Target="#'&#205;ndice Cuadros'!A12"/></Relationships>
</file>

<file path=xl/drawings/_rels/drawing23.xml.rels><?xml version="1.0" encoding="UTF-8" standalone="yes"?>
<Relationships xmlns="http://schemas.openxmlformats.org/package/2006/relationships"><Relationship Id="rId3" Type="http://schemas.openxmlformats.org/officeDocument/2006/relationships/hyperlink" Target="#'&#205;ndice Gr&#225;ficos'!A7"/><Relationship Id="rId2" Type="http://schemas.openxmlformats.org/officeDocument/2006/relationships/chart" Target="../charts/chart6.xml"/><Relationship Id="rId1" Type="http://schemas.openxmlformats.org/officeDocument/2006/relationships/chart" Target="../charts/chart5.xml"/></Relationships>
</file>

<file path=xl/drawings/_rels/drawing26.xml.rels><?xml version="1.0" encoding="UTF-8" standalone="yes"?>
<Relationships xmlns="http://schemas.openxmlformats.org/package/2006/relationships"><Relationship Id="rId1" Type="http://schemas.openxmlformats.org/officeDocument/2006/relationships/hyperlink" Target="#'&#205;ndice Cuadros'!A13"/></Relationships>
</file>

<file path=xl/drawings/_rels/drawing27.xml.rels><?xml version="1.0" encoding="UTF-8" standalone="yes"?>
<Relationships xmlns="http://schemas.openxmlformats.org/package/2006/relationships"><Relationship Id="rId1" Type="http://schemas.openxmlformats.org/officeDocument/2006/relationships/hyperlink" Target="#'&#205;ndice Cuadros'!A14"/></Relationships>
</file>

<file path=xl/drawings/_rels/drawing28.xml.rels><?xml version="1.0" encoding="UTF-8" standalone="yes"?>
<Relationships xmlns="http://schemas.openxmlformats.org/package/2006/relationships"><Relationship Id="rId1" Type="http://schemas.openxmlformats.org/officeDocument/2006/relationships/hyperlink" Target="#'&#205;ndice Cuadros'!A15"/></Relationships>
</file>

<file path=xl/drawings/_rels/drawing29.xml.rels><?xml version="1.0" encoding="UTF-8" standalone="yes"?>
<Relationships xmlns="http://schemas.openxmlformats.org/package/2006/relationships"><Relationship Id="rId1" Type="http://schemas.openxmlformats.org/officeDocument/2006/relationships/hyperlink" Target="#'&#205;ndice Cuadros'!A16"/></Relationships>
</file>

<file path=xl/drawings/_rels/drawing3.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5.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6.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7.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8.xml.rels><?xml version="1.0" encoding="UTF-8" standalone="yes"?>
<Relationships xmlns="http://schemas.openxmlformats.org/package/2006/relationships"><Relationship Id="rId2" Type="http://schemas.openxmlformats.org/officeDocument/2006/relationships/hyperlink" Target="#'&#205;ndice Cuadros'!A3"/><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hyperlink" Target="#'&#205;ndice Cuadros'!A4"/></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16.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vmlDrawing20.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8185</xdr:rowOff>
    </xdr:from>
    <xdr:to>
      <xdr:col>9</xdr:col>
      <xdr:colOff>156844</xdr:colOff>
      <xdr:row>51</xdr:row>
      <xdr:rowOff>0</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9526" y="8185"/>
          <a:ext cx="7691118" cy="9707315"/>
          <a:chOff x="9526" y="8185"/>
          <a:chExt cx="7691118" cy="9753105"/>
        </a:xfrm>
      </xdr:grpSpPr>
      <xdr:pic>
        <xdr:nvPicPr>
          <xdr:cNvPr id="11" name="Imagen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526" y="8185"/>
            <a:ext cx="7534274" cy="9753105"/>
          </a:xfrm>
          <a:prstGeom prst="rect">
            <a:avLst/>
          </a:prstGeom>
        </xdr:spPr>
      </xdr:pic>
      <xdr:sp macro="" textlink="">
        <xdr:nvSpPr>
          <xdr:cNvPr id="12" name="Cuadro de texto 10">
            <a:extLst>
              <a:ext uri="{FF2B5EF4-FFF2-40B4-BE49-F238E27FC236}">
                <a16:creationId xmlns:a16="http://schemas.microsoft.com/office/drawing/2014/main" id="{00000000-0008-0000-0000-00000C000000}"/>
              </a:ext>
            </a:extLst>
          </xdr:cNvPr>
          <xdr:cNvSpPr txBox="1"/>
        </xdr:nvSpPr>
        <xdr:spPr>
          <a:xfrm>
            <a:off x="378460" y="2842260"/>
            <a:ext cx="6997065" cy="147383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ES" sz="2000" b="1">
                <a:effectLst/>
                <a:latin typeface="Century Gothic" panose="020B0502020202020204" pitchFamily="34" charset="0"/>
                <a:ea typeface="Calibri" panose="020F0502020204030204" pitchFamily="34" charset="0"/>
                <a:cs typeface="Calibri" panose="020F0502020204030204" pitchFamily="34" charset="0"/>
              </a:rPr>
              <a:t>SECRETARÍA EJECUTIVA DE PLANIFICACIÓN SECTORIAL AGROPECUARIA</a:t>
            </a:r>
            <a:endParaRPr lang="es-CR" sz="10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 name="Cuadro de texto 11">
            <a:extLst>
              <a:ext uri="{FF2B5EF4-FFF2-40B4-BE49-F238E27FC236}">
                <a16:creationId xmlns:a16="http://schemas.microsoft.com/office/drawing/2014/main" id="{00000000-0008-0000-0000-00000D000000}"/>
              </a:ext>
            </a:extLst>
          </xdr:cNvPr>
          <xdr:cNvSpPr txBox="1"/>
        </xdr:nvSpPr>
        <xdr:spPr>
          <a:xfrm>
            <a:off x="1329055" y="4288790"/>
            <a:ext cx="4991100" cy="225742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s-CR" sz="1100">
                <a:solidFill>
                  <a:srgbClr val="000000"/>
                </a:solidFill>
                <a:effectLst/>
                <a:latin typeface="Calibri" panose="020F0502020204030204" pitchFamily="34" charset="0"/>
                <a:ea typeface="Calibri" panose="020F0502020204030204" pitchFamily="34" charset="0"/>
              </a:rPr>
              <a:t> </a:t>
            </a:r>
          </a:p>
          <a:p>
            <a:pPr algn="ctr">
              <a:lnSpc>
                <a:spcPct val="107000"/>
              </a:lnSpc>
              <a:spcAft>
                <a:spcPts val="0"/>
              </a:spcAft>
            </a:pPr>
            <a:r>
              <a:rPr lang="es-CR" sz="1050">
                <a:effectLst/>
                <a:latin typeface="Calibri" panose="020F0502020204030204" pitchFamily="34" charset="0"/>
                <a:ea typeface="Calibri" panose="020F0502020204030204" pitchFamily="34" charset="0"/>
                <a:cs typeface="Times New Roman" panose="02020603050405020304" pitchFamily="18" charset="0"/>
              </a:rPr>
              <a:t> </a:t>
            </a:r>
            <a:r>
              <a:rPr lang="es-CR" sz="2000" b="1">
                <a:effectLst/>
                <a:latin typeface="Calibri" panose="020F0502020204030204" pitchFamily="34" charset="0"/>
                <a:ea typeface="Calibri" panose="020F0502020204030204" pitchFamily="34" charset="0"/>
                <a:cs typeface="Times New Roman" panose="02020603050405020304" pitchFamily="18" charset="0"/>
              </a:rPr>
              <a:t>Indicadores Macroeconómicos </a:t>
            </a:r>
          </a:p>
          <a:p>
            <a:pPr algn="ctr">
              <a:lnSpc>
                <a:spcPct val="107000"/>
              </a:lnSpc>
              <a:spcAft>
                <a:spcPts val="0"/>
              </a:spcAft>
            </a:pPr>
            <a:r>
              <a:rPr lang="es-CR" sz="2000" b="1">
                <a:effectLst/>
                <a:latin typeface="Calibri" panose="020F0502020204030204" pitchFamily="34" charset="0"/>
                <a:ea typeface="Calibri" panose="020F0502020204030204" pitchFamily="34" charset="0"/>
                <a:cs typeface="Times New Roman" panose="02020603050405020304" pitchFamily="18" charset="0"/>
              </a:rPr>
              <a:t>2019-2023</a:t>
            </a:r>
            <a:endParaRPr lang="es-CR" sz="105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es-CR" sz="2000" b="1">
                <a:effectLst/>
                <a:latin typeface="Calibri" panose="020F0502020204030204" pitchFamily="34" charset="0"/>
                <a:ea typeface="Calibri" panose="020F0502020204030204" pitchFamily="34" charset="0"/>
                <a:cs typeface="Times New Roman" panose="02020603050405020304" pitchFamily="18" charset="0"/>
              </a:rPr>
              <a:t>(actualización octubre 2023)</a:t>
            </a:r>
            <a:endParaRPr lang="es-CR"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 name="Cuadro de texto 12">
            <a:extLst>
              <a:ext uri="{FF2B5EF4-FFF2-40B4-BE49-F238E27FC236}">
                <a16:creationId xmlns:a16="http://schemas.microsoft.com/office/drawing/2014/main" id="{00000000-0008-0000-0000-00000E000000}"/>
              </a:ext>
            </a:extLst>
          </xdr:cNvPr>
          <xdr:cNvSpPr txBox="1"/>
        </xdr:nvSpPr>
        <xdr:spPr>
          <a:xfrm rot="21285604">
            <a:off x="4565649" y="7987666"/>
            <a:ext cx="3134995" cy="5524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ES" sz="2000">
                <a:effectLst/>
                <a:latin typeface="Calibri" panose="020F0502020204030204" pitchFamily="34" charset="0"/>
                <a:ea typeface="Calibri" panose="020F0502020204030204" pitchFamily="34" charset="0"/>
                <a:cs typeface="Calibri" panose="020F0502020204030204" pitchFamily="34" charset="0"/>
              </a:rPr>
              <a:t>Noviembre 2023</a:t>
            </a:r>
            <a:endParaRPr lang="es-CR"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 name="Cuadro de texto 13">
            <a:extLst>
              <a:ext uri="{FF2B5EF4-FFF2-40B4-BE49-F238E27FC236}">
                <a16:creationId xmlns:a16="http://schemas.microsoft.com/office/drawing/2014/main" id="{00000000-0008-0000-0000-00000F000000}"/>
              </a:ext>
            </a:extLst>
          </xdr:cNvPr>
          <xdr:cNvSpPr txBox="1"/>
        </xdr:nvSpPr>
        <xdr:spPr>
          <a:xfrm rot="21270812">
            <a:off x="4243069" y="8684260"/>
            <a:ext cx="2206625" cy="5524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ES" sz="200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Sepsa 2023-019</a:t>
            </a:r>
            <a:endParaRPr lang="es-CR" sz="105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571499</xdr:colOff>
      <xdr:row>1</xdr:row>
      <xdr:rowOff>285751</xdr:rowOff>
    </xdr:from>
    <xdr:to>
      <xdr:col>7</xdr:col>
      <xdr:colOff>47624</xdr:colOff>
      <xdr:row>30</xdr:row>
      <xdr:rowOff>85726</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xdr:colOff>
      <xdr:row>0</xdr:row>
      <xdr:rowOff>123825</xdr:rowOff>
    </xdr:from>
    <xdr:to>
      <xdr:col>9</xdr:col>
      <xdr:colOff>87842</xdr:colOff>
      <xdr:row>1</xdr:row>
      <xdr:rowOff>384175</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id="{00000000-0008-0000-0A00-000003000000}"/>
            </a:ext>
          </a:extLst>
        </xdr:cNvPr>
        <xdr:cNvSpPr txBox="1"/>
      </xdr:nvSpPr>
      <xdr:spPr>
        <a:xfrm>
          <a:off x="8029575" y="1238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0.0446</cdr:x>
      <cdr:y>0.89662</cdr:y>
    </cdr:from>
    <cdr:to>
      <cdr:x>0.18273</cdr:x>
      <cdr:y>0.96413</cdr:y>
    </cdr:to>
    <cdr:sp macro="" textlink="">
      <cdr:nvSpPr>
        <cdr:cNvPr id="2" name="CuadroTexto 1"/>
        <cdr:cNvSpPr txBox="1"/>
      </cdr:nvSpPr>
      <cdr:spPr>
        <a:xfrm xmlns:a="http://schemas.openxmlformats.org/drawingml/2006/main">
          <a:off x="295276" y="4048123"/>
          <a:ext cx="914400" cy="3048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t>Fuente: Sepsa, con información del BCCR</a:t>
          </a: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95250</xdr:colOff>
      <xdr:row>2</xdr:row>
      <xdr:rowOff>66675</xdr:rowOff>
    </xdr:from>
    <xdr:to>
      <xdr:col>6</xdr:col>
      <xdr:colOff>973667</xdr:colOff>
      <xdr:row>4</xdr:row>
      <xdr:rowOff>98425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8582025" y="4476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38100</xdr:colOff>
      <xdr:row>2</xdr:row>
      <xdr:rowOff>47625</xdr:rowOff>
    </xdr:from>
    <xdr:to>
      <xdr:col>7</xdr:col>
      <xdr:colOff>916517</xdr:colOff>
      <xdr:row>4</xdr:row>
      <xdr:rowOff>79375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8877300" y="4286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47625</xdr:colOff>
      <xdr:row>2</xdr:row>
      <xdr:rowOff>47625</xdr:rowOff>
    </xdr:from>
    <xdr:to>
      <xdr:col>7</xdr:col>
      <xdr:colOff>278342</xdr:colOff>
      <xdr:row>4</xdr:row>
      <xdr:rowOff>69850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8315325" y="4286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304800</xdr:colOff>
      <xdr:row>2</xdr:row>
      <xdr:rowOff>9525</xdr:rowOff>
    </xdr:from>
    <xdr:to>
      <xdr:col>7</xdr:col>
      <xdr:colOff>202142</xdr:colOff>
      <xdr:row>4</xdr:row>
      <xdr:rowOff>41275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9115425" y="3905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xdr:row>
      <xdr:rowOff>133350</xdr:rowOff>
    </xdr:from>
    <xdr:to>
      <xdr:col>5</xdr:col>
      <xdr:colOff>90236</xdr:colOff>
      <xdr:row>24</xdr:row>
      <xdr:rowOff>28575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773028</xdr:colOff>
      <xdr:row>24</xdr:row>
      <xdr:rowOff>14537</xdr:rowOff>
    </xdr:from>
    <xdr:to>
      <xdr:col>7</xdr:col>
      <xdr:colOff>472989</xdr:colOff>
      <xdr:row>43</xdr:row>
      <xdr:rowOff>52638</xdr:rowOff>
    </xdr:to>
    <xdr:graphicFrame macro="">
      <xdr:nvGraphicFramePr>
        <xdr:cNvPr id="3" name="Gráfico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1012158</xdr:colOff>
      <xdr:row>33</xdr:row>
      <xdr:rowOff>94245</xdr:rowOff>
    </xdr:from>
    <xdr:to>
      <xdr:col>7</xdr:col>
      <xdr:colOff>95250</xdr:colOff>
      <xdr:row>36</xdr:row>
      <xdr:rowOff>104775</xdr:rowOff>
    </xdr:to>
    <xdr:sp macro="" textlink="">
      <xdr:nvSpPr>
        <xdr:cNvPr id="4" name="CuadroTexto 3">
          <a:extLst>
            <a:ext uri="{FF2B5EF4-FFF2-40B4-BE49-F238E27FC236}">
              <a16:creationId xmlns:a16="http://schemas.microsoft.com/office/drawing/2014/main" id="{00000000-0008-0000-0F00-000004000000}"/>
            </a:ext>
          </a:extLst>
        </xdr:cNvPr>
        <xdr:cNvSpPr txBox="1"/>
      </xdr:nvSpPr>
      <xdr:spPr>
        <a:xfrm>
          <a:off x="6574758" y="5580645"/>
          <a:ext cx="1330992" cy="58203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000" b="0">
              <a:solidFill>
                <a:schemeClr val="dk1"/>
              </a:solidFill>
              <a:effectLst/>
              <a:latin typeface="+mn-lt"/>
              <a:ea typeface="+mn-ea"/>
              <a:cs typeface="+mn-cs"/>
            </a:rPr>
            <a:t>PIB</a:t>
          </a:r>
          <a:endParaRPr lang="es-CR" sz="1000" b="0">
            <a:effectLst/>
          </a:endParaRPr>
        </a:p>
        <a:p>
          <a:pPr algn="ctr"/>
          <a:r>
            <a:rPr lang="es-CR" sz="1000" b="0">
              <a:solidFill>
                <a:schemeClr val="dk1"/>
              </a:solidFill>
              <a:effectLst/>
              <a:latin typeface="+mn-lt"/>
              <a:ea typeface="+mn-ea"/>
              <a:cs typeface="+mn-cs"/>
            </a:rPr>
            <a:t>Tasa variación 2023</a:t>
          </a:r>
          <a:endParaRPr lang="es-CR" sz="1000" b="0">
            <a:effectLst/>
          </a:endParaRPr>
        </a:p>
        <a:p>
          <a:pPr algn="ctr"/>
          <a:r>
            <a:rPr lang="es-CR" sz="1000" b="0">
              <a:solidFill>
                <a:schemeClr val="dk1"/>
              </a:solidFill>
              <a:effectLst/>
              <a:latin typeface="+mn-lt"/>
              <a:ea typeface="+mn-ea"/>
              <a:cs typeface="+mn-cs"/>
            </a:rPr>
            <a:t>5,0 %</a:t>
          </a:r>
          <a:endParaRPr lang="es-CR" sz="1000" b="0">
            <a:effectLst/>
          </a:endParaRPr>
        </a:p>
      </xdr:txBody>
    </xdr:sp>
    <xdr:clientData/>
  </xdr:twoCellAnchor>
  <xdr:twoCellAnchor>
    <xdr:from>
      <xdr:col>9</xdr:col>
      <xdr:colOff>28575</xdr:colOff>
      <xdr:row>0</xdr:row>
      <xdr:rowOff>9525</xdr:rowOff>
    </xdr:from>
    <xdr:to>
      <xdr:col>10</xdr:col>
      <xdr:colOff>0</xdr:colOff>
      <xdr:row>2</xdr:row>
      <xdr:rowOff>117475</xdr:rowOff>
    </xdr:to>
    <xdr:sp macro="" textlink="">
      <xdr:nvSpPr>
        <xdr:cNvPr id="5" name="CuadroTexto 4">
          <a:hlinkClick xmlns:r="http://schemas.openxmlformats.org/officeDocument/2006/relationships" r:id="rId3"/>
          <a:extLst>
            <a:ext uri="{FF2B5EF4-FFF2-40B4-BE49-F238E27FC236}">
              <a16:creationId xmlns:a16="http://schemas.microsoft.com/office/drawing/2014/main" id="{00000000-0008-0000-0F00-000005000000}"/>
            </a:ext>
          </a:extLst>
        </xdr:cNvPr>
        <xdr:cNvSpPr txBox="1"/>
      </xdr:nvSpPr>
      <xdr:spPr>
        <a:xfrm>
          <a:off x="9515475" y="9525"/>
          <a:ext cx="809625"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cdr:x>
      <cdr:y>0.83693</cdr:y>
    </cdr:from>
    <cdr:to>
      <cdr:x>0.95056</cdr:x>
      <cdr:y>0.99282</cdr:y>
    </cdr:to>
    <cdr:sp macro="" textlink="">
      <cdr:nvSpPr>
        <cdr:cNvPr id="2" name="CuadroTexto 1"/>
        <cdr:cNvSpPr txBox="1"/>
      </cdr:nvSpPr>
      <cdr:spPr>
        <a:xfrm xmlns:a="http://schemas.openxmlformats.org/drawingml/2006/main">
          <a:off x="0" y="3101018"/>
          <a:ext cx="5373360" cy="5776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900" b="0" i="0">
              <a:effectLst/>
              <a:latin typeface="+mn-lt"/>
              <a:ea typeface="+mn-ea"/>
              <a:cs typeface="+mn-cs"/>
            </a:rPr>
            <a:t>1/ Incluye: </a:t>
          </a:r>
          <a:r>
            <a:rPr lang="es-CR" sz="900">
              <a:effectLst/>
              <a:latin typeface="+mn-lt"/>
              <a:ea typeface="+mn-ea"/>
              <a:cs typeface="+mn-cs"/>
            </a:rPr>
            <a:t>Minas y canteras, electricidad y agua, actividades inmobiliarias, intermediación financiera y seguros,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CR" sz="900">
              <a:effectLst/>
              <a:latin typeface="+mn-lt"/>
              <a:ea typeface="+mn-ea"/>
              <a:cs typeface="+mn-cs"/>
            </a:rPr>
            <a:t>administración pública, educación y salud, otros servicios e impuestos sobre importación y productos</a:t>
          </a:r>
        </a:p>
        <a:p xmlns:a="http://schemas.openxmlformats.org/drawingml/2006/main">
          <a:pPr rtl="0" eaLnBrk="1" fontAlgn="auto" latinLnBrk="0" hangingPunct="1"/>
          <a:r>
            <a:rPr lang="es-CR" sz="900">
              <a:effectLst/>
              <a:latin typeface="+mn-lt"/>
              <a:ea typeface="+mn-ea"/>
              <a:cs typeface="+mn-cs"/>
            </a:rPr>
            <a:t>Fuente: Sepsa, con información del BCCR</a:t>
          </a:r>
          <a:endParaRPr lang="es-CR" sz="900">
            <a:effectLst/>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0.0279</cdr:x>
      <cdr:y>0.91643</cdr:y>
    </cdr:from>
    <cdr:to>
      <cdr:x>0.19529</cdr:x>
      <cdr:y>1</cdr:y>
    </cdr:to>
    <cdr:sp macro="" textlink="">
      <cdr:nvSpPr>
        <cdr:cNvPr id="2" name="CuadroTexto 1"/>
        <cdr:cNvSpPr txBox="1"/>
      </cdr:nvSpPr>
      <cdr:spPr>
        <a:xfrm xmlns:a="http://schemas.openxmlformats.org/drawingml/2006/main">
          <a:off x="152401" y="3028950"/>
          <a:ext cx="9144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CR" sz="1000">
              <a:effectLst/>
              <a:latin typeface="+mn-lt"/>
              <a:ea typeface="+mn-ea"/>
              <a:cs typeface="+mn-cs"/>
            </a:rPr>
            <a:t>Fuente: Sepsa, con información del BCCR</a:t>
          </a:r>
          <a:endParaRPr lang="es-CR" sz="1000">
            <a:effectLst/>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7</xdr:col>
      <xdr:colOff>77203</xdr:colOff>
      <xdr:row>0</xdr:row>
      <xdr:rowOff>80211</xdr:rowOff>
    </xdr:from>
    <xdr:to>
      <xdr:col>7</xdr:col>
      <xdr:colOff>955620</xdr:colOff>
      <xdr:row>2</xdr:row>
      <xdr:rowOff>29745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9659353" y="80211"/>
          <a:ext cx="878417" cy="301959"/>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5</xdr:row>
      <xdr:rowOff>247650</xdr:rowOff>
    </xdr:from>
    <xdr:to>
      <xdr:col>0</xdr:col>
      <xdr:colOff>2609850</xdr:colOff>
      <xdr:row>7</xdr:row>
      <xdr:rowOff>152400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676275" y="1295400"/>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Presentación</a:t>
          </a:r>
        </a:p>
      </xdr:txBody>
    </xdr:sp>
    <xdr:clientData/>
  </xdr:twoCellAnchor>
  <xdr:twoCellAnchor>
    <xdr:from>
      <xdr:col>0</xdr:col>
      <xdr:colOff>676275</xdr:colOff>
      <xdr:row>8</xdr:row>
      <xdr:rowOff>114300</xdr:rowOff>
    </xdr:from>
    <xdr:to>
      <xdr:col>0</xdr:col>
      <xdr:colOff>2609850</xdr:colOff>
      <xdr:row>10</xdr:row>
      <xdr:rowOff>19050</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id="{00000000-0008-0000-0200-000003000000}"/>
            </a:ext>
          </a:extLst>
        </xdr:cNvPr>
        <xdr:cNvSpPr txBox="1"/>
      </xdr:nvSpPr>
      <xdr:spPr>
        <a:xfrm>
          <a:off x="676275" y="2362200"/>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Comportamiento 2022</a:t>
          </a:r>
        </a:p>
      </xdr:txBody>
    </xdr:sp>
    <xdr:clientData/>
  </xdr:twoCellAnchor>
  <xdr:twoCellAnchor>
    <xdr:from>
      <xdr:col>0</xdr:col>
      <xdr:colOff>685800</xdr:colOff>
      <xdr:row>10</xdr:row>
      <xdr:rowOff>371475</xdr:rowOff>
    </xdr:from>
    <xdr:to>
      <xdr:col>0</xdr:col>
      <xdr:colOff>2619375</xdr:colOff>
      <xdr:row>12</xdr:row>
      <xdr:rowOff>276225</xdr:rowOff>
    </xdr:to>
    <xdr:sp macro="" textlink="">
      <xdr:nvSpPr>
        <xdr:cNvPr id="4" name="CuadroTexto 3">
          <a:hlinkClick xmlns:r="http://schemas.openxmlformats.org/officeDocument/2006/relationships" r:id="rId3"/>
          <a:extLst>
            <a:ext uri="{FF2B5EF4-FFF2-40B4-BE49-F238E27FC236}">
              <a16:creationId xmlns:a16="http://schemas.microsoft.com/office/drawing/2014/main" id="{00000000-0008-0000-0200-000004000000}"/>
            </a:ext>
          </a:extLst>
        </xdr:cNvPr>
        <xdr:cNvSpPr txBox="1"/>
      </xdr:nvSpPr>
      <xdr:spPr>
        <a:xfrm>
          <a:off x="685800" y="3419475"/>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Perspectivas</a:t>
          </a:r>
        </a:p>
        <a:p>
          <a:pPr algn="ctr"/>
          <a:r>
            <a:rPr lang="es-CR" sz="1600" b="1" cap="none" spc="0">
              <a:ln w="0"/>
              <a:solidFill>
                <a:schemeClr val="bg1"/>
              </a:solidFill>
              <a:effectLst>
                <a:outerShdw blurRad="38100" dist="19050" dir="2700000" algn="tl" rotWithShape="0">
                  <a:schemeClr val="dk1">
                    <a:alpha val="40000"/>
                  </a:schemeClr>
                </a:outerShdw>
              </a:effectLst>
            </a:rPr>
            <a:t>2023</a:t>
          </a:r>
        </a:p>
      </xdr:txBody>
    </xdr:sp>
    <xdr:clientData/>
  </xdr:twoCellAnchor>
  <xdr:twoCellAnchor>
    <xdr:from>
      <xdr:col>0</xdr:col>
      <xdr:colOff>3448050</xdr:colOff>
      <xdr:row>7</xdr:row>
      <xdr:rowOff>19050</xdr:rowOff>
    </xdr:from>
    <xdr:to>
      <xdr:col>0</xdr:col>
      <xdr:colOff>5381625</xdr:colOff>
      <xdr:row>8</xdr:row>
      <xdr:rowOff>323850</xdr:rowOff>
    </xdr:to>
    <xdr:sp macro="" textlink="">
      <xdr:nvSpPr>
        <xdr:cNvPr id="5" name="CuadroTexto 4">
          <a:hlinkClick xmlns:r="http://schemas.openxmlformats.org/officeDocument/2006/relationships" r:id="rId4"/>
          <a:extLst>
            <a:ext uri="{FF2B5EF4-FFF2-40B4-BE49-F238E27FC236}">
              <a16:creationId xmlns:a16="http://schemas.microsoft.com/office/drawing/2014/main" id="{00000000-0008-0000-0200-000005000000}"/>
            </a:ext>
          </a:extLst>
        </xdr:cNvPr>
        <xdr:cNvSpPr txBox="1"/>
      </xdr:nvSpPr>
      <xdr:spPr>
        <a:xfrm>
          <a:off x="3448050" y="1866900"/>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 de </a:t>
          </a:r>
        </a:p>
        <a:p>
          <a:pPr algn="ctr"/>
          <a:r>
            <a:rPr lang="es-CR" sz="1600" b="1" cap="none" spc="0">
              <a:ln w="0"/>
              <a:solidFill>
                <a:schemeClr val="bg1"/>
              </a:solidFill>
              <a:effectLst>
                <a:outerShdw blurRad="38100" dist="19050" dir="2700000" algn="tl" rotWithShape="0">
                  <a:schemeClr val="dk1">
                    <a:alpha val="40000"/>
                  </a:schemeClr>
                </a:outerShdw>
              </a:effectLst>
            </a:rPr>
            <a:t>cuadros</a:t>
          </a:r>
        </a:p>
      </xdr:txBody>
    </xdr:sp>
    <xdr:clientData/>
  </xdr:twoCellAnchor>
  <xdr:twoCellAnchor>
    <xdr:from>
      <xdr:col>0</xdr:col>
      <xdr:colOff>3457575</xdr:colOff>
      <xdr:row>9</xdr:row>
      <xdr:rowOff>390525</xdr:rowOff>
    </xdr:from>
    <xdr:to>
      <xdr:col>0</xdr:col>
      <xdr:colOff>5391150</xdr:colOff>
      <xdr:row>11</xdr:row>
      <xdr:rowOff>295275</xdr:rowOff>
    </xdr:to>
    <xdr:sp macro="" textlink="">
      <xdr:nvSpPr>
        <xdr:cNvPr id="6" name="CuadroTexto 5">
          <a:hlinkClick xmlns:r="http://schemas.openxmlformats.org/officeDocument/2006/relationships" r:id="rId5"/>
          <a:extLst>
            <a:ext uri="{FF2B5EF4-FFF2-40B4-BE49-F238E27FC236}">
              <a16:creationId xmlns:a16="http://schemas.microsoft.com/office/drawing/2014/main" id="{00000000-0008-0000-0200-000006000000}"/>
            </a:ext>
          </a:extLst>
        </xdr:cNvPr>
        <xdr:cNvSpPr txBox="1"/>
      </xdr:nvSpPr>
      <xdr:spPr>
        <a:xfrm>
          <a:off x="3457575" y="3038475"/>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 de </a:t>
          </a:r>
        </a:p>
        <a:p>
          <a:pPr algn="ctr"/>
          <a:r>
            <a:rPr lang="es-CR" sz="1600" b="1" cap="none" spc="0">
              <a:ln w="0"/>
              <a:solidFill>
                <a:schemeClr val="bg1"/>
              </a:solidFill>
              <a:effectLst>
                <a:outerShdw blurRad="38100" dist="19050" dir="2700000" algn="tl" rotWithShape="0">
                  <a:schemeClr val="dk1">
                    <a:alpha val="40000"/>
                  </a:schemeClr>
                </a:outerShdw>
              </a:effectLst>
            </a:rPr>
            <a:t>gráficos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38100</xdr:colOff>
      <xdr:row>0</xdr:row>
      <xdr:rowOff>514350</xdr:rowOff>
    </xdr:from>
    <xdr:to>
      <xdr:col>6</xdr:col>
      <xdr:colOff>916517</xdr:colOff>
      <xdr:row>2</xdr:row>
      <xdr:rowOff>60325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9153525" y="51435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57150</xdr:colOff>
      <xdr:row>0</xdr:row>
      <xdr:rowOff>523875</xdr:rowOff>
    </xdr:from>
    <xdr:to>
      <xdr:col>6</xdr:col>
      <xdr:colOff>935567</xdr:colOff>
      <xdr:row>2</xdr:row>
      <xdr:rowOff>79375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200-000002000000}"/>
            </a:ext>
          </a:extLst>
        </xdr:cNvPr>
        <xdr:cNvSpPr txBox="1"/>
      </xdr:nvSpPr>
      <xdr:spPr>
        <a:xfrm>
          <a:off x="8372475" y="5238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38100</xdr:colOff>
      <xdr:row>0</xdr:row>
      <xdr:rowOff>285750</xdr:rowOff>
    </xdr:from>
    <xdr:to>
      <xdr:col>6</xdr:col>
      <xdr:colOff>916517</xdr:colOff>
      <xdr:row>2</xdr:row>
      <xdr:rowOff>127000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300-000002000000}"/>
            </a:ext>
          </a:extLst>
        </xdr:cNvPr>
        <xdr:cNvSpPr txBox="1"/>
      </xdr:nvSpPr>
      <xdr:spPr>
        <a:xfrm>
          <a:off x="8134350" y="28575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3</xdr:row>
      <xdr:rowOff>104776</xdr:rowOff>
    </xdr:from>
    <xdr:to>
      <xdr:col>4</xdr:col>
      <xdr:colOff>700088</xdr:colOff>
      <xdr:row>25</xdr:row>
      <xdr:rowOff>142876</xdr:rowOff>
    </xdr:to>
    <xdr:graphicFrame macro="">
      <xdr:nvGraphicFramePr>
        <xdr:cNvPr id="2" name="Gráfico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123824</xdr:colOff>
      <xdr:row>25</xdr:row>
      <xdr:rowOff>47625</xdr:rowOff>
    </xdr:from>
    <xdr:to>
      <xdr:col>8</xdr:col>
      <xdr:colOff>823911</xdr:colOff>
      <xdr:row>46</xdr:row>
      <xdr:rowOff>133350</xdr:rowOff>
    </xdr:to>
    <xdr:graphicFrame macro="">
      <xdr:nvGraphicFramePr>
        <xdr:cNvPr id="3" name="Gráfico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47625</xdr:colOff>
      <xdr:row>1</xdr:row>
      <xdr:rowOff>0</xdr:rowOff>
    </xdr:from>
    <xdr:to>
      <xdr:col>10</xdr:col>
      <xdr:colOff>87842</xdr:colOff>
      <xdr:row>2</xdr:row>
      <xdr:rowOff>114301</xdr:rowOff>
    </xdr:to>
    <xdr:sp macro="" textlink="">
      <xdr:nvSpPr>
        <xdr:cNvPr id="4" name="CuadroTexto 3">
          <a:hlinkClick xmlns:r="http://schemas.openxmlformats.org/officeDocument/2006/relationships" r:id="rId3"/>
          <a:extLst>
            <a:ext uri="{FF2B5EF4-FFF2-40B4-BE49-F238E27FC236}">
              <a16:creationId xmlns:a16="http://schemas.microsoft.com/office/drawing/2014/main" id="{00000000-0008-0000-1400-000004000000}"/>
            </a:ext>
          </a:extLst>
        </xdr:cNvPr>
        <xdr:cNvSpPr txBox="1"/>
      </xdr:nvSpPr>
      <xdr:spPr>
        <a:xfrm>
          <a:off x="9601200" y="285751"/>
          <a:ext cx="878417" cy="41910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0.00347</cdr:x>
      <cdr:y>0.92308</cdr:y>
    </cdr:from>
    <cdr:to>
      <cdr:x>0.95403</cdr:x>
      <cdr:y>0.99756</cdr:y>
    </cdr:to>
    <cdr:sp macro="" textlink="">
      <cdr:nvSpPr>
        <cdr:cNvPr id="2" name="CuadroTexto 1"/>
        <cdr:cNvSpPr txBox="1"/>
      </cdr:nvSpPr>
      <cdr:spPr>
        <a:xfrm xmlns:a="http://schemas.openxmlformats.org/drawingml/2006/main">
          <a:off x="19054" y="3428999"/>
          <a:ext cx="5219680" cy="2766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CR" sz="1000">
              <a:effectLst/>
              <a:latin typeface="+mn-lt"/>
              <a:ea typeface="+mn-ea"/>
              <a:cs typeface="+mn-cs"/>
            </a:rPr>
            <a:t>Fuente: Sepsa, con información del BCCR</a:t>
          </a:r>
          <a:endParaRPr lang="es-CR" sz="1000">
            <a:effectLst/>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0.0279</cdr:x>
      <cdr:y>0.91643</cdr:y>
    </cdr:from>
    <cdr:to>
      <cdr:x>0.19529</cdr:x>
      <cdr:y>1</cdr:y>
    </cdr:to>
    <cdr:sp macro="" textlink="">
      <cdr:nvSpPr>
        <cdr:cNvPr id="2" name="CuadroTexto 1"/>
        <cdr:cNvSpPr txBox="1"/>
      </cdr:nvSpPr>
      <cdr:spPr>
        <a:xfrm xmlns:a="http://schemas.openxmlformats.org/drawingml/2006/main">
          <a:off x="152401" y="3028950"/>
          <a:ext cx="9144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CR" sz="1000">
              <a:effectLst/>
              <a:latin typeface="+mn-lt"/>
              <a:ea typeface="+mn-ea"/>
              <a:cs typeface="+mn-cs"/>
            </a:rPr>
            <a:t>Fuente: Sepsa, con información del BCCR</a:t>
          </a:r>
          <a:endParaRPr lang="es-CR" sz="1000">
            <a:effectLst/>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7</xdr:col>
      <xdr:colOff>44929</xdr:colOff>
      <xdr:row>1</xdr:row>
      <xdr:rowOff>440307</xdr:rowOff>
    </xdr:from>
    <xdr:to>
      <xdr:col>7</xdr:col>
      <xdr:colOff>923346</xdr:colOff>
      <xdr:row>3</xdr:row>
      <xdr:rowOff>17373</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500-000002000000}"/>
            </a:ext>
          </a:extLst>
        </xdr:cNvPr>
        <xdr:cNvSpPr txBox="1"/>
      </xdr:nvSpPr>
      <xdr:spPr>
        <a:xfrm>
          <a:off x="9265129" y="630807"/>
          <a:ext cx="878417" cy="415266"/>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57150</xdr:colOff>
      <xdr:row>0</xdr:row>
      <xdr:rowOff>352425</xdr:rowOff>
    </xdr:from>
    <xdr:to>
      <xdr:col>6</xdr:col>
      <xdr:colOff>935567</xdr:colOff>
      <xdr:row>2</xdr:row>
      <xdr:rowOff>79375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600-000002000000}"/>
            </a:ext>
          </a:extLst>
        </xdr:cNvPr>
        <xdr:cNvSpPr txBox="1"/>
      </xdr:nvSpPr>
      <xdr:spPr>
        <a:xfrm>
          <a:off x="8582025" y="3524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76200</xdr:colOff>
      <xdr:row>0</xdr:row>
      <xdr:rowOff>485775</xdr:rowOff>
    </xdr:from>
    <xdr:to>
      <xdr:col>6</xdr:col>
      <xdr:colOff>954617</xdr:colOff>
      <xdr:row>2</xdr:row>
      <xdr:rowOff>69850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700-000002000000}"/>
            </a:ext>
          </a:extLst>
        </xdr:cNvPr>
        <xdr:cNvSpPr txBox="1"/>
      </xdr:nvSpPr>
      <xdr:spPr>
        <a:xfrm>
          <a:off x="8705850" y="4857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6</xdr:col>
      <xdr:colOff>65881</xdr:colOff>
      <xdr:row>0</xdr:row>
      <xdr:rowOff>355996</xdr:rowOff>
    </xdr:from>
    <xdr:to>
      <xdr:col>6</xdr:col>
      <xdr:colOff>944298</xdr:colOff>
      <xdr:row>2</xdr:row>
      <xdr:rowOff>151209</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800-000002000000}"/>
            </a:ext>
          </a:extLst>
        </xdr:cNvPr>
        <xdr:cNvSpPr txBox="1"/>
      </xdr:nvSpPr>
      <xdr:spPr>
        <a:xfrm>
          <a:off x="9028906" y="355996"/>
          <a:ext cx="878417" cy="414338"/>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133350</xdr:colOff>
      <xdr:row>0</xdr:row>
      <xdr:rowOff>19050</xdr:rowOff>
    </xdr:from>
    <xdr:to>
      <xdr:col>3</xdr:col>
      <xdr:colOff>173567</xdr:colOff>
      <xdr:row>1</xdr:row>
      <xdr:rowOff>193675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6124575" y="1905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828675</xdr:colOff>
      <xdr:row>61</xdr:row>
      <xdr:rowOff>28575</xdr:rowOff>
    </xdr:to>
    <xdr:pic>
      <xdr:nvPicPr>
        <xdr:cNvPr id="3" name="Imagen 2" descr="Patrón de fondo&#10;&#10;Descripción generada automáticamente">
          <a:extLst>
            <a:ext uri="{FF2B5EF4-FFF2-40B4-BE49-F238E27FC236}">
              <a16:creationId xmlns:a16="http://schemas.microsoft.com/office/drawing/2014/main" id="{00000000-0008-0000-19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96075" cy="9324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209550</xdr:colOff>
      <xdr:row>0</xdr:row>
      <xdr:rowOff>0</xdr:rowOff>
    </xdr:from>
    <xdr:to>
      <xdr:col>3</xdr:col>
      <xdr:colOff>249767</xdr:colOff>
      <xdr:row>1</xdr:row>
      <xdr:rowOff>174625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6200775" y="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85725</xdr:colOff>
      <xdr:row>0</xdr:row>
      <xdr:rowOff>28575</xdr:rowOff>
    </xdr:from>
    <xdr:to>
      <xdr:col>8</xdr:col>
      <xdr:colOff>125942</xdr:colOff>
      <xdr:row>2</xdr:row>
      <xdr:rowOff>50800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5953125" y="285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1</xdr:row>
      <xdr:rowOff>0</xdr:rowOff>
    </xdr:from>
    <xdr:to>
      <xdr:col>8</xdr:col>
      <xdr:colOff>78317</xdr:colOff>
      <xdr:row>2</xdr:row>
      <xdr:rowOff>50800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5905500" y="15240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twoCellAnchor>
    <xdr:from>
      <xdr:col>0</xdr:col>
      <xdr:colOff>0</xdr:colOff>
      <xdr:row>4</xdr:row>
      <xdr:rowOff>30726</xdr:rowOff>
    </xdr:from>
    <xdr:to>
      <xdr:col>6</xdr:col>
      <xdr:colOff>727178</xdr:colOff>
      <xdr:row>43</xdr:row>
      <xdr:rowOff>102420</xdr:rowOff>
    </xdr:to>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0" y="850081"/>
          <a:ext cx="5766210" cy="6063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gn="just">
            <a:spcBef>
              <a:spcPts val="600"/>
            </a:spcBef>
            <a:spcAft>
              <a:spcPts val="600"/>
            </a:spcAft>
            <a:buFont typeface="Arial" panose="020B0604020202020204" pitchFamily="34" charset="0"/>
            <a:buChar char="•"/>
          </a:pPr>
          <a:r>
            <a:rPr lang="es-CR" sz="1100">
              <a:solidFill>
                <a:sysClr val="windowText" lastClr="000000"/>
              </a:solidFill>
            </a:rPr>
            <a:t>El 2022 estuvo caracterizado por una elevada inflación mundial, impulsada principalmente por la política monetaria y fiscal expansiva aplicada en la mayoría de las economías, debido a los siguientes factores: la emergencia sanitaria por el COVID-19, el conflicto bélico entre Rusia  y Ucrania, y las estrictas medidas de confinamiento impuestas por China para controlar nuevos brotes de la pandemia; estos factores propiciaron un aumento en el precio de las materias primas que, aumentaron las presiones inflacionarias.</a:t>
          </a:r>
        </a:p>
        <a:p>
          <a:pPr marL="171450" indent="-171450" algn="just">
            <a:spcBef>
              <a:spcPts val="600"/>
            </a:spcBef>
            <a:spcAft>
              <a:spcPts val="600"/>
            </a:spcAft>
            <a:buFont typeface="Arial" panose="020B0604020202020204" pitchFamily="34" charset="0"/>
            <a:buChar char="•"/>
          </a:pPr>
          <a:r>
            <a:rPr lang="es-CR" sz="1100">
              <a:solidFill>
                <a:sysClr val="windowText" lastClr="000000"/>
              </a:solidFill>
            </a:rPr>
            <a:t>De acuerdo al Banco Central de Costa Rica (BCCR), en el país </a:t>
          </a:r>
          <a:r>
            <a:rPr lang="es-CR" sz="1100" i="1">
              <a:solidFill>
                <a:sysClr val="windowText" lastClr="000000"/>
              </a:solidFill>
            </a:rPr>
            <a:t>“…la inflación tendió a desacelerarse en el tercer cuatrimestre del 2022, debido a las menores presiones derivadas de choques externos, en especial, la baja en el precio de las materias primas”</a:t>
          </a:r>
          <a:r>
            <a:rPr lang="es-CR" sz="1100" baseline="30000">
              <a:solidFill>
                <a:sysClr val="windowText" lastClr="000000"/>
              </a:solidFill>
            </a:rPr>
            <a:t>1/</a:t>
          </a:r>
          <a:r>
            <a:rPr lang="es-CR" sz="1100">
              <a:solidFill>
                <a:sysClr val="windowText" lastClr="000000"/>
              </a:solidFill>
            </a:rPr>
            <a:t>. También se dieron factores internos como el endurecimiento de la política monetaria, que impulsó dicho comportamiento.</a:t>
          </a:r>
        </a:p>
        <a:p>
          <a:pPr marL="171450" indent="-171450" algn="just">
            <a:spcBef>
              <a:spcPts val="600"/>
            </a:spcBef>
            <a:spcAft>
              <a:spcPts val="600"/>
            </a:spcAft>
            <a:buFont typeface="Arial" panose="020B0604020202020204" pitchFamily="34" charset="0"/>
            <a:buChar char="•"/>
          </a:pPr>
          <a:r>
            <a:rPr lang="es-CR" sz="1100">
              <a:solidFill>
                <a:sysClr val="windowText" lastClr="000000"/>
              </a:solidFill>
            </a:rPr>
            <a:t>Bajo este panorama de la economía mundial y nacional, el BCCR estimó que en el 2022 el Producto Interno Bruto (PIB) creció 4,6%, dicha tasa fue inferior a lo reportado en el 2021 en 3,3 puntos porcentuales (p.p.); sin embargo el crecimiento del 2022 superó la variación media del período 2010-2019 (3,8%). También hay que considerar que la variación registrada en el 2021 (7,9%), fue producto de los efectos base derivados de la contracción en el 2020 por la pandemia.</a:t>
          </a:r>
        </a:p>
        <a:p>
          <a:pPr marL="171450" indent="-171450" algn="just">
            <a:spcBef>
              <a:spcPts val="600"/>
            </a:spcBef>
            <a:spcAft>
              <a:spcPts val="600"/>
            </a:spcAft>
            <a:buFont typeface="Arial" panose="020B0604020202020204" pitchFamily="34" charset="0"/>
            <a:buChar char="•"/>
          </a:pPr>
          <a:r>
            <a:rPr lang="es-CR" sz="1100">
              <a:solidFill>
                <a:sysClr val="windowText" lastClr="000000"/>
              </a:solidFill>
            </a:rPr>
            <a:t>Este comportamiento de la producción nacional se debió a </a:t>
          </a:r>
          <a:r>
            <a:rPr lang="es-CR" sz="1100" i="1">
              <a:solidFill>
                <a:sysClr val="windowText" lastClr="000000"/>
              </a:solidFill>
            </a:rPr>
            <a:t>"...un entorno externo menos favorable, tanto por los choques de precios internacionales como por los efectos del conflicto entre Rusia y Ucrania sobre el crecimiento de los socios comerciales y los volúmenes de comercio de mercancías"</a:t>
          </a:r>
          <a:r>
            <a:rPr lang="es-CR" sz="1100" baseline="30000">
              <a:solidFill>
                <a:sysClr val="windowText" lastClr="000000"/>
              </a:solidFill>
            </a:rPr>
            <a:t>2/</a:t>
          </a:r>
          <a:r>
            <a:rPr lang="es-CR" sz="1100">
              <a:solidFill>
                <a:sysClr val="windowText" lastClr="000000"/>
              </a:solidFill>
            </a:rPr>
            <a:t>.</a:t>
          </a:r>
        </a:p>
        <a:p>
          <a:pPr marL="171450" indent="-171450" algn="just">
            <a:spcBef>
              <a:spcPts val="600"/>
            </a:spcBef>
            <a:spcAft>
              <a:spcPts val="600"/>
            </a:spcAft>
            <a:buFont typeface="Arial" panose="020B0604020202020204" pitchFamily="34" charset="0"/>
            <a:buChar char="•"/>
          </a:pPr>
          <a:r>
            <a:rPr lang="es-CR" sz="1100">
              <a:solidFill>
                <a:sysClr val="windowText" lastClr="000000"/>
              </a:solidFill>
            </a:rPr>
            <a:t>Por otra parte, con respecto a la </a:t>
          </a:r>
          <a:r>
            <a:rPr lang="es-CR" sz="1100" b="1" u="sng">
              <a:solidFill>
                <a:sysClr val="windowText" lastClr="000000"/>
              </a:solidFill>
            </a:rPr>
            <a:t>actividad agropecuaria</a:t>
          </a:r>
          <a:r>
            <a:rPr lang="es-CR" sz="1100">
              <a:solidFill>
                <a:sysClr val="windowText" lastClr="000000"/>
              </a:solidFill>
            </a:rPr>
            <a:t>, el BCCR estimó una contracción de 2,3%, debido a la disminución de la demanda externa de algunos productos de exportación entre ellos banano y piña, como resultado del conflicto entre Rusia y Ucrania; así como, por el incremento en el costo de los insumos; aunado a lo anterior, las condiciones climáticas adversas prevalecientes en la segunda parte del año impactó esta actividad.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78317</xdr:colOff>
      <xdr:row>1</xdr:row>
      <xdr:rowOff>2117</xdr:rowOff>
    </xdr:from>
    <xdr:to>
      <xdr:col>8</xdr:col>
      <xdr:colOff>21167</xdr:colOff>
      <xdr:row>2</xdr:row>
      <xdr:rowOff>146050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5945717" y="154517"/>
          <a:ext cx="781050" cy="410633"/>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twoCellAnchor>
    <xdr:from>
      <xdr:col>0</xdr:col>
      <xdr:colOff>0</xdr:colOff>
      <xdr:row>3</xdr:row>
      <xdr:rowOff>28574</xdr:rowOff>
    </xdr:from>
    <xdr:to>
      <xdr:col>6</xdr:col>
      <xdr:colOff>676275</xdr:colOff>
      <xdr:row>42</xdr:row>
      <xdr:rowOff>76200</xdr:rowOff>
    </xdr:to>
    <xdr:sp macro="" textlink="">
      <xdr:nvSpPr>
        <xdr:cNvPr id="3" name="CuadroTexto 2">
          <a:extLst>
            <a:ext uri="{FF2B5EF4-FFF2-40B4-BE49-F238E27FC236}">
              <a16:creationId xmlns:a16="http://schemas.microsoft.com/office/drawing/2014/main" id="{00000000-0008-0000-0700-000003000000}"/>
            </a:ext>
          </a:extLst>
        </xdr:cNvPr>
        <xdr:cNvSpPr txBox="1"/>
      </xdr:nvSpPr>
      <xdr:spPr>
        <a:xfrm>
          <a:off x="0" y="685799"/>
          <a:ext cx="6467475" cy="6305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lvl="0" indent="-171450" algn="just">
            <a:spcBef>
              <a:spcPts val="600"/>
            </a:spcBef>
            <a:spcAft>
              <a:spcPts val="600"/>
            </a:spcAft>
            <a:buFont typeface="Arial" panose="020B0604020202020204" pitchFamily="34" charset="0"/>
            <a:buChar char="•"/>
          </a:pPr>
          <a:endParaRPr lang="es-CR" sz="1100">
            <a:solidFill>
              <a:sysClr val="windowText" lastClr="000000"/>
            </a:solidFill>
            <a:effectLst/>
            <a:latin typeface="+mn-lt"/>
            <a:ea typeface="+mn-ea"/>
            <a:cs typeface="+mn-cs"/>
          </a:endParaRPr>
        </a:p>
        <a:p>
          <a:pPr marL="171450" lvl="0" indent="-171450" algn="just">
            <a:spcBef>
              <a:spcPts val="600"/>
            </a:spcBef>
            <a:spcAft>
              <a:spcPts val="600"/>
            </a:spcAft>
            <a:buFont typeface="Arial" panose="020B0604020202020204" pitchFamily="34" charset="0"/>
            <a:buChar char="•"/>
          </a:pPr>
          <a:r>
            <a:rPr lang="es-CR" sz="1100">
              <a:solidFill>
                <a:sysClr val="windowText" lastClr="000000"/>
              </a:solidFill>
              <a:effectLst/>
              <a:latin typeface="+mn-lt"/>
              <a:ea typeface="+mn-ea"/>
              <a:cs typeface="+mn-cs"/>
            </a:rPr>
            <a:t>De acuerdo al informe “Perspectivas de la economía mundial” publicado en octubre 2023, el Fondo Monetario Internacional (FMI) proyectó que la economía global crezca en el 2023 un 3,0%, lo anterior indica que en comparación con las estimaciones de julio no presenta cambio alguno; sin embargo, con respecto al 2022 implica una desaceleración.</a:t>
          </a:r>
        </a:p>
        <a:p>
          <a:pPr marL="171450" lvl="0" indent="-171450" algn="just">
            <a:spcBef>
              <a:spcPts val="600"/>
            </a:spcBef>
            <a:spcAft>
              <a:spcPts val="600"/>
            </a:spcAft>
            <a:buFont typeface="Arial" panose="020B0604020202020204" pitchFamily="34" charset="0"/>
            <a:buChar char="•"/>
          </a:pPr>
          <a:r>
            <a:rPr lang="es-CR" sz="1100">
              <a:solidFill>
                <a:sysClr val="windowText" lastClr="000000"/>
              </a:solidFill>
              <a:effectLst/>
              <a:latin typeface="+mn-lt"/>
              <a:ea typeface="+mn-ea"/>
              <a:cs typeface="+mn-cs"/>
            </a:rPr>
            <a:t>Este comportamiento está asociado a un eventual agravamiento de la crisis del sector inmobiliario en China; además,  la volatilidad de los precios de las materias primas podría aumentar por los efectos del cambio climático y las tensiones geopolíticas; y los niveles altos de inflación, entre otros factores.</a:t>
          </a:r>
        </a:p>
        <a:p>
          <a:pPr marL="171450" lvl="0" indent="-171450" algn="just">
            <a:spcBef>
              <a:spcPts val="600"/>
            </a:spcBef>
            <a:spcAft>
              <a:spcPts val="600"/>
            </a:spcAft>
            <a:buFont typeface="Arial" panose="020B0604020202020204" pitchFamily="34" charset="0"/>
            <a:buChar char="•"/>
          </a:pPr>
          <a:r>
            <a:rPr lang="es-CR" sz="1100">
              <a:solidFill>
                <a:sysClr val="windowText" lastClr="000000"/>
              </a:solidFill>
              <a:effectLst/>
              <a:latin typeface="+mn-lt"/>
              <a:ea typeface="+mn-ea"/>
              <a:cs typeface="+mn-cs"/>
            </a:rPr>
            <a:t>Mientras que, el Banco Central de Costa Rica (BCCR) indica en el “Informe de Política Monetaria, octubre 2023” que en “</a:t>
          </a:r>
          <a:r>
            <a:rPr lang="es-CR" sz="1100" i="1">
              <a:solidFill>
                <a:sysClr val="windowText" lastClr="000000"/>
              </a:solidFill>
              <a:effectLst/>
              <a:latin typeface="+mn-lt"/>
              <a:ea typeface="+mn-ea"/>
              <a:cs typeface="+mn-cs"/>
            </a:rPr>
            <a:t>… un escenario internacional con nuevas fuentes de incertidumbre internacional debido al agravamiento de los conflictos geopolíticos, la economía costarricense muestra un desempeño positivo en las principales variables macroeconómicas</a:t>
          </a:r>
          <a:r>
            <a:rPr lang="es-CR" sz="1100">
              <a:solidFill>
                <a:sysClr val="windowText" lastClr="000000"/>
              </a:solidFill>
              <a:effectLst/>
              <a:latin typeface="+mn-lt"/>
              <a:ea typeface="+mn-ea"/>
              <a:cs typeface="+mn-cs"/>
            </a:rPr>
            <a:t>”, esto pese a que en la </a:t>
          </a:r>
          <a:r>
            <a:rPr lang="es-CR" sz="1100" i="1">
              <a:solidFill>
                <a:sysClr val="windowText" lastClr="000000"/>
              </a:solidFill>
              <a:effectLst/>
              <a:latin typeface="+mn-lt"/>
              <a:ea typeface="+mn-ea"/>
              <a:cs typeface="+mn-cs"/>
            </a:rPr>
            <a:t>“… economía mundial se ha acentuado la desaceleración de la actividad económica e incluso algunos países presentan una contracción…</a:t>
          </a:r>
          <a:r>
            <a:rPr lang="es-CR" sz="1100" i="0">
              <a:solidFill>
                <a:sysClr val="windowText" lastClr="000000"/>
              </a:solidFill>
              <a:effectLst/>
              <a:latin typeface="+mn-lt"/>
              <a:ea typeface="+mn-ea"/>
              <a:cs typeface="+mn-cs"/>
            </a:rPr>
            <a:t>".</a:t>
          </a:r>
        </a:p>
        <a:p>
          <a:pPr marL="171450" lvl="0" indent="-171450" algn="just">
            <a:spcBef>
              <a:spcPts val="600"/>
            </a:spcBef>
            <a:spcAft>
              <a:spcPts val="600"/>
            </a:spcAft>
            <a:buFont typeface="Arial" panose="020B0604020202020204" pitchFamily="34" charset="0"/>
            <a:buChar char="•"/>
          </a:pPr>
          <a:r>
            <a:rPr lang="es-CR" sz="1100">
              <a:solidFill>
                <a:sysClr val="windowText" lastClr="000000"/>
              </a:solidFill>
              <a:effectLst/>
              <a:latin typeface="+mn-lt"/>
              <a:ea typeface="+mn-ea"/>
              <a:cs typeface="+mn-cs"/>
            </a:rPr>
            <a:t>La producción en Costa Rica se ha experimentado altas tasas de crecimiento, por lo que el BCCR  pronostica un crecimiento de 5,0% de la actividad económica del país para el 2023, esto implica una mejora de 0,8 puntos porcentuales (p.p.) respecto a las previsiones de julio pasado, debido a la demanda interna en especial al mayor crecimiento del consumo privado, a lo que se le suma la inversión privada; además, la demanda externa se estima que crecerá estimulada especialmente por mayores ventas de bienes al exterior, con un crecimiento moderado en servicios relacionados con el ingreso de turistas</a:t>
          </a:r>
          <a:r>
            <a:rPr lang="es-CR" sz="1100" baseline="30000">
              <a:solidFill>
                <a:sysClr val="windowText" lastClr="000000"/>
              </a:solidFill>
              <a:effectLst/>
              <a:latin typeface="+mn-lt"/>
              <a:ea typeface="+mn-ea"/>
              <a:cs typeface="+mn-cs"/>
            </a:rPr>
            <a:t>3/</a:t>
          </a:r>
          <a:r>
            <a:rPr lang="es-CR" sz="1100">
              <a:solidFill>
                <a:sysClr val="windowText" lastClr="000000"/>
              </a:solidFill>
              <a:effectLst/>
              <a:latin typeface="+mn-lt"/>
              <a:ea typeface="+mn-ea"/>
              <a:cs typeface="+mn-cs"/>
            </a:rPr>
            <a:t>.</a:t>
          </a:r>
        </a:p>
        <a:p>
          <a:pPr marL="171450" lvl="0" indent="-171450" algn="just">
            <a:spcBef>
              <a:spcPts val="600"/>
            </a:spcBef>
            <a:spcAft>
              <a:spcPts val="600"/>
            </a:spcAft>
            <a:buFont typeface="Arial" panose="020B0604020202020204" pitchFamily="34" charset="0"/>
            <a:buChar char="•"/>
          </a:pPr>
          <a:r>
            <a:rPr lang="es-CR" sz="1100">
              <a:solidFill>
                <a:sysClr val="windowText" lastClr="000000"/>
              </a:solidFill>
              <a:effectLst/>
              <a:latin typeface="+mn-lt"/>
              <a:ea typeface="+mn-ea"/>
              <a:cs typeface="+mn-cs"/>
            </a:rPr>
            <a:t>En el caso específico de la </a:t>
          </a:r>
          <a:r>
            <a:rPr lang="es-CR" sz="1100" b="1">
              <a:solidFill>
                <a:sysClr val="windowText" lastClr="000000"/>
              </a:solidFill>
              <a:effectLst/>
              <a:latin typeface="+mn-lt"/>
              <a:ea typeface="+mn-ea"/>
              <a:cs typeface="+mn-cs"/>
            </a:rPr>
            <a:t>actividad agropecuaria</a:t>
          </a:r>
          <a:r>
            <a:rPr lang="es-CR" sz="1100">
              <a:solidFill>
                <a:sysClr val="windowText" lastClr="000000"/>
              </a:solidFill>
              <a:effectLst/>
              <a:latin typeface="+mn-lt"/>
              <a:ea typeface="+mn-ea"/>
              <a:cs typeface="+mn-cs"/>
            </a:rPr>
            <a:t>, el BCCR revisó al alza para el 2023 la estimación realizada en julio de este año (0,8%) y proyecta un crecimiento del 2,1%, lo que implica una diferencia entre las proyecciones (julio – octubre) de 1,3 p.p.; lo cual responde a una mayor producción de banano, raíces y tubérculos y piña, debido a la estabilización de precios de banano y piña en el mercado internacional, la disminución en el precio de los fertilizantes y a las mejores condiciones climáticas en la primera parte del año. </a:t>
          </a:r>
        </a:p>
        <a:p>
          <a:pPr marL="171450" lvl="0" indent="-171450" algn="just">
            <a:spcBef>
              <a:spcPts val="600"/>
            </a:spcBef>
            <a:spcAft>
              <a:spcPts val="600"/>
            </a:spcAft>
            <a:buFont typeface="Arial" panose="020B0604020202020204" pitchFamily="34" charset="0"/>
            <a:buChar char="•"/>
          </a:pPr>
          <a:r>
            <a:rPr lang="es-CR" sz="1100">
              <a:solidFill>
                <a:sysClr val="windowText" lastClr="000000"/>
              </a:solidFill>
              <a:effectLst/>
              <a:latin typeface="+mn-lt"/>
              <a:ea typeface="+mn-ea"/>
              <a:cs typeface="+mn-cs"/>
            </a:rPr>
            <a:t>Sin embargo, el crecimiento previsto para la actividad agropecuaria en el 2023 está condicionado a los cambios en los patrones climáticos ocasionados por el fenómeno El Niño-Oscilación del Sur (ENOS) y a la afectación de plagas sobre las actividades agropecuarias (hormiga loca, mosca de establo y el escarabajo picudo)</a:t>
          </a:r>
          <a:r>
            <a:rPr lang="es-CR" sz="1100" baseline="30000">
              <a:solidFill>
                <a:sysClr val="windowText" lastClr="000000"/>
              </a:solidFill>
              <a:effectLst/>
              <a:latin typeface="+mn-lt"/>
              <a:ea typeface="+mn-ea"/>
              <a:cs typeface="+mn-cs"/>
            </a:rPr>
            <a:t>4/</a:t>
          </a:r>
          <a:r>
            <a:rPr lang="es-CR" sz="1100">
              <a:solidFill>
                <a:sysClr val="windowText" lastClr="000000"/>
              </a:solidFill>
              <a:effectLst/>
              <a:latin typeface="+mn-lt"/>
              <a:ea typeface="+mn-ea"/>
              <a:cs typeface="+mn-c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488462</xdr:colOff>
      <xdr:row>2</xdr:row>
      <xdr:rowOff>134327</xdr:rowOff>
    </xdr:from>
    <xdr:to>
      <xdr:col>31</xdr:col>
      <xdr:colOff>525097</xdr:colOff>
      <xdr:row>26</xdr:row>
      <xdr:rowOff>0</xdr:rowOff>
    </xdr:to>
    <xdr:graphicFrame macro="">
      <xdr:nvGraphicFramePr>
        <xdr:cNvPr id="2" name="2 Gráfico">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84668</xdr:colOff>
      <xdr:row>2</xdr:row>
      <xdr:rowOff>52917</xdr:rowOff>
    </xdr:from>
    <xdr:to>
      <xdr:col>7</xdr:col>
      <xdr:colOff>963085</xdr:colOff>
      <xdr:row>4</xdr:row>
      <xdr:rowOff>84667</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id="{00000000-0008-0000-0800-000003000000}"/>
            </a:ext>
          </a:extLst>
        </xdr:cNvPr>
        <xdr:cNvSpPr txBox="1"/>
      </xdr:nvSpPr>
      <xdr:spPr>
        <a:xfrm>
          <a:off x="9685868" y="433917"/>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42333</xdr:colOff>
      <xdr:row>2</xdr:row>
      <xdr:rowOff>63501</xdr:rowOff>
    </xdr:from>
    <xdr:to>
      <xdr:col>7</xdr:col>
      <xdr:colOff>52917</xdr:colOff>
      <xdr:row>4</xdr:row>
      <xdr:rowOff>95251</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8186208" y="444501"/>
          <a:ext cx="877359"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is%20documentos\Sandra\cta96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AFLUENCIA%20PORCESADAS/Afluencia%20por%20Tipos,%20Subtipos%20y%20Altu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ta92-98"/>
      <sheetName val="Participación"/>
      <sheetName val="Variación"/>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OR TIPOS"/>
      <sheetName val="POR PROVINCIAS"/>
      <sheetName val="POR ALTURA"/>
      <sheetName val="CUADRO POR ALTURA"/>
      <sheetName val="TIPOS DE CAFE"/>
      <sheetName val="TIPOS Y SUBTIPOS"/>
    </sheetNames>
    <sheetDataSet>
      <sheetData sheetId="0">
        <row r="1614">
          <cell r="A1614">
            <v>84</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1:M10"/>
  <sheetViews>
    <sheetView showGridLines="0" zoomScaleNormal="100" workbookViewId="0">
      <selection activeCell="L31" sqref="L31"/>
    </sheetView>
  </sheetViews>
  <sheetFormatPr baseColWidth="10" defaultRowHeight="15" x14ac:dyDescent="0.25"/>
  <cols>
    <col min="1" max="16384" width="11" style="1"/>
  </cols>
  <sheetData>
    <row r="1" spans="8:13" ht="15" customHeight="1" x14ac:dyDescent="0.25">
      <c r="H1" s="152"/>
      <c r="I1" s="152"/>
      <c r="J1" s="152"/>
      <c r="K1" s="152"/>
    </row>
    <row r="2" spans="8:13" ht="15" customHeight="1" x14ac:dyDescent="0.25">
      <c r="H2" s="152"/>
      <c r="I2" s="152"/>
      <c r="J2" s="153"/>
      <c r="K2" s="153"/>
      <c r="L2" s="153"/>
      <c r="M2" s="153"/>
    </row>
    <row r="3" spans="8:13" ht="15" customHeight="1" x14ac:dyDescent="0.25">
      <c r="H3" s="152"/>
      <c r="I3" s="152"/>
      <c r="J3" s="153"/>
      <c r="K3" s="153"/>
      <c r="L3" s="153"/>
      <c r="M3" s="153"/>
    </row>
    <row r="4" spans="8:13" ht="15" customHeight="1" x14ac:dyDescent="0.25">
      <c r="H4" s="152"/>
      <c r="I4" s="152"/>
      <c r="J4" s="153"/>
      <c r="K4" s="153"/>
      <c r="L4" s="153"/>
      <c r="M4" s="153"/>
    </row>
    <row r="5" spans="8:13" ht="15" customHeight="1" x14ac:dyDescent="0.25">
      <c r="H5" s="152"/>
      <c r="I5" s="152"/>
      <c r="J5" s="153"/>
      <c r="K5" s="153"/>
      <c r="L5" s="153"/>
      <c r="M5" s="153"/>
    </row>
    <row r="6" spans="8:13" ht="15" customHeight="1" x14ac:dyDescent="0.25">
      <c r="H6" s="152"/>
      <c r="I6" s="152"/>
      <c r="J6" s="153"/>
      <c r="K6" s="153"/>
      <c r="L6" s="153"/>
      <c r="M6" s="153"/>
    </row>
    <row r="7" spans="8:13" ht="15" customHeight="1" x14ac:dyDescent="0.25">
      <c r="J7" s="153"/>
      <c r="K7" s="153"/>
      <c r="L7" s="153"/>
      <c r="M7" s="153"/>
    </row>
    <row r="8" spans="8:13" ht="15" customHeight="1" x14ac:dyDescent="0.25">
      <c r="J8" s="153"/>
      <c r="K8" s="153"/>
      <c r="L8" s="153"/>
      <c r="M8" s="153"/>
    </row>
    <row r="9" spans="8:13" ht="15" customHeight="1" x14ac:dyDescent="0.25">
      <c r="J9" s="153"/>
      <c r="K9" s="153"/>
      <c r="L9" s="153"/>
      <c r="M9" s="153"/>
    </row>
    <row r="10" spans="8:13" ht="15" customHeight="1" x14ac:dyDescent="0.25">
      <c r="J10" s="153"/>
      <c r="K10" s="153"/>
      <c r="L10" s="153"/>
      <c r="M10" s="153"/>
    </row>
  </sheetData>
  <pageMargins left="0.7" right="0.7" top="0.75" bottom="0.75" header="0.3" footer="0.3"/>
  <pageSetup paperSize="11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J30"/>
  <sheetViews>
    <sheetView showGridLines="0" zoomScaleNormal="100" workbookViewId="0"/>
  </sheetViews>
  <sheetFormatPr baseColWidth="10" defaultColWidth="12.875" defaultRowHeight="15" x14ac:dyDescent="0.25"/>
  <cols>
    <col min="1" max="1" width="69.375" style="63" customWidth="1"/>
    <col min="2" max="6" width="7.5" style="63" customWidth="1"/>
    <col min="7" max="7" width="11.375" style="63" customWidth="1"/>
    <col min="8" max="8" width="20.375" style="63" customWidth="1"/>
    <col min="9" max="16384" width="12.875" style="63"/>
  </cols>
  <sheetData>
    <row r="3" spans="1:10" x14ac:dyDescent="0.25">
      <c r="A3" s="184" t="s">
        <v>12</v>
      </c>
      <c r="B3" s="184"/>
      <c r="C3" s="184"/>
      <c r="D3" s="184"/>
      <c r="E3" s="184"/>
      <c r="F3" s="184"/>
    </row>
    <row r="4" spans="1:10" x14ac:dyDescent="0.25">
      <c r="A4" s="184" t="s">
        <v>87</v>
      </c>
      <c r="B4" s="184"/>
      <c r="C4" s="184"/>
      <c r="D4" s="184"/>
      <c r="E4" s="184"/>
      <c r="F4" s="184"/>
    </row>
    <row r="5" spans="1:10" ht="15.75" customHeight="1" x14ac:dyDescent="0.25">
      <c r="A5" s="184" t="s">
        <v>88</v>
      </c>
      <c r="B5" s="184"/>
      <c r="C5" s="184"/>
      <c r="D5" s="184"/>
      <c r="E5" s="184"/>
      <c r="F5" s="184"/>
    </row>
    <row r="6" spans="1:10" ht="31.5" customHeight="1" x14ac:dyDescent="0.25">
      <c r="A6" s="30" t="s">
        <v>55</v>
      </c>
      <c r="B6" s="31">
        <v>2019</v>
      </c>
      <c r="C6" s="31">
        <v>2020</v>
      </c>
      <c r="D6" s="31">
        <v>2021</v>
      </c>
      <c r="E6" s="31">
        <v>2022</v>
      </c>
      <c r="F6" s="31">
        <v>2023</v>
      </c>
      <c r="H6" s="64"/>
      <c r="I6" s="65"/>
    </row>
    <row r="7" spans="1:10" ht="15.75" customHeight="1" x14ac:dyDescent="0.25">
      <c r="A7" s="34" t="s">
        <v>58</v>
      </c>
      <c r="B7" s="66">
        <v>100</v>
      </c>
      <c r="C7" s="66">
        <v>100</v>
      </c>
      <c r="D7" s="66">
        <v>100</v>
      </c>
      <c r="E7" s="66">
        <v>100</v>
      </c>
      <c r="F7" s="66">
        <v>100</v>
      </c>
      <c r="H7" s="64"/>
      <c r="I7" s="65"/>
    </row>
    <row r="8" spans="1:10" ht="15.75" customHeight="1" x14ac:dyDescent="0.25">
      <c r="A8" s="67" t="s">
        <v>60</v>
      </c>
      <c r="B8" s="68">
        <v>7.3592978799999997</v>
      </c>
      <c r="C8" s="68">
        <v>7.0555160199999998</v>
      </c>
      <c r="D8" s="68">
        <v>7.9480782400000001</v>
      </c>
      <c r="E8" s="68">
        <v>7.9303980300000001</v>
      </c>
      <c r="F8" s="68">
        <v>7.8627428500000001</v>
      </c>
      <c r="G8" s="27"/>
      <c r="H8" s="69"/>
      <c r="I8" s="65"/>
    </row>
    <row r="9" spans="1:10" ht="15.75" customHeight="1" x14ac:dyDescent="0.25">
      <c r="A9" s="41" t="s">
        <v>63</v>
      </c>
      <c r="B9" s="70">
        <v>92.64070212</v>
      </c>
      <c r="C9" s="70">
        <v>92.944483980000001</v>
      </c>
      <c r="D9" s="70">
        <v>92.051921759999999</v>
      </c>
      <c r="E9" s="70">
        <v>92.069601969999994</v>
      </c>
      <c r="F9" s="70">
        <v>92.137257149999996</v>
      </c>
      <c r="H9" s="64"/>
      <c r="I9" s="65"/>
    </row>
    <row r="10" spans="1:10" ht="15.75" customHeight="1" x14ac:dyDescent="0.25">
      <c r="A10" s="44" t="s">
        <v>66</v>
      </c>
      <c r="B10" s="66">
        <v>4.2020511599999999</v>
      </c>
      <c r="C10" s="66">
        <v>4.3442255599999999</v>
      </c>
      <c r="D10" s="66">
        <v>4.36671326</v>
      </c>
      <c r="E10" s="66">
        <v>4.1400736199999999</v>
      </c>
      <c r="F10" s="66">
        <v>3.82623136</v>
      </c>
      <c r="G10" s="71"/>
      <c r="H10" s="69"/>
      <c r="I10" s="65"/>
      <c r="J10" s="71"/>
    </row>
    <row r="11" spans="1:10" ht="15.75" customHeight="1" x14ac:dyDescent="0.25">
      <c r="A11" s="72" t="s">
        <v>68</v>
      </c>
      <c r="B11" s="68">
        <v>0.29629541999999998</v>
      </c>
      <c r="C11" s="68">
        <v>0.32729464000000003</v>
      </c>
      <c r="D11" s="68">
        <v>0.32053730000000002</v>
      </c>
      <c r="E11" s="68">
        <v>0.30139381999999998</v>
      </c>
      <c r="F11" s="68">
        <v>0.31014233000000002</v>
      </c>
      <c r="G11" s="27"/>
      <c r="H11" s="64"/>
      <c r="I11" s="65"/>
    </row>
    <row r="12" spans="1:10" ht="15.75" customHeight="1" x14ac:dyDescent="0.25">
      <c r="A12" s="72" t="s">
        <v>69</v>
      </c>
      <c r="B12" s="68">
        <v>12.04644495</v>
      </c>
      <c r="C12" s="68">
        <v>12.79084649</v>
      </c>
      <c r="D12" s="68">
        <v>13.73339614</v>
      </c>
      <c r="E12" s="68">
        <v>14.08006116</v>
      </c>
      <c r="F12" s="68">
        <v>13.43910586</v>
      </c>
      <c r="G12" s="27"/>
      <c r="H12" s="64"/>
      <c r="I12" s="65"/>
    </row>
    <row r="13" spans="1:10" ht="15.75" customHeight="1" x14ac:dyDescent="0.25">
      <c r="A13" s="72" t="s">
        <v>70</v>
      </c>
      <c r="B13" s="68">
        <v>2.7664383199999998</v>
      </c>
      <c r="C13" s="68">
        <v>3.0681446299999999</v>
      </c>
      <c r="D13" s="68">
        <v>2.56423048</v>
      </c>
      <c r="E13" s="68">
        <v>2.52130907</v>
      </c>
      <c r="F13" s="68">
        <v>2.5066591699999998</v>
      </c>
      <c r="G13" s="27"/>
      <c r="H13" s="69"/>
      <c r="I13" s="65"/>
    </row>
    <row r="14" spans="1:10" ht="15.75" customHeight="1" x14ac:dyDescent="0.25">
      <c r="A14" s="72" t="s">
        <v>62</v>
      </c>
      <c r="B14" s="68">
        <v>4.1244782400000002</v>
      </c>
      <c r="C14" s="68">
        <v>4.1815653800000003</v>
      </c>
      <c r="D14" s="68">
        <v>3.9876284399999999</v>
      </c>
      <c r="E14" s="68">
        <v>3.74367406</v>
      </c>
      <c r="F14" s="68">
        <v>4.1327047600000002</v>
      </c>
      <c r="G14" s="27"/>
      <c r="I14" s="73"/>
    </row>
    <row r="15" spans="1:10" ht="15.75" customHeight="1" x14ac:dyDescent="0.25">
      <c r="A15" s="72" t="s">
        <v>71</v>
      </c>
      <c r="B15" s="68">
        <v>9.0581476100000007</v>
      </c>
      <c r="C15" s="68">
        <v>8.7741232599999996</v>
      </c>
      <c r="D15" s="68">
        <v>9.4223478299999996</v>
      </c>
      <c r="E15" s="68">
        <v>9.7604028199999995</v>
      </c>
      <c r="F15" s="68">
        <v>9.6501690599999996</v>
      </c>
      <c r="G15" s="27"/>
      <c r="I15" s="73"/>
    </row>
    <row r="16" spans="1:10" ht="15.75" customHeight="1" x14ac:dyDescent="0.25">
      <c r="A16" s="72" t="s">
        <v>72</v>
      </c>
      <c r="B16" s="68">
        <v>4.4386730500000002</v>
      </c>
      <c r="C16" s="68">
        <v>3.8157138000000002</v>
      </c>
      <c r="D16" s="68">
        <v>3.92893106</v>
      </c>
      <c r="E16" s="68">
        <v>4.2142878599999998</v>
      </c>
      <c r="F16" s="68">
        <v>4.3122532099999997</v>
      </c>
      <c r="G16" s="27"/>
    </row>
    <row r="17" spans="1:9" ht="15.75" customHeight="1" x14ac:dyDescent="0.25">
      <c r="A17" s="72" t="s">
        <v>73</v>
      </c>
      <c r="B17" s="68">
        <v>3.4021121499999998</v>
      </c>
      <c r="C17" s="68">
        <v>2.3157460300000001</v>
      </c>
      <c r="D17" s="68">
        <v>2.37263454</v>
      </c>
      <c r="E17" s="68">
        <v>2.60342567</v>
      </c>
      <c r="F17" s="68">
        <v>2.6589327800000002</v>
      </c>
      <c r="G17" s="27"/>
      <c r="H17" s="27"/>
      <c r="I17" s="74"/>
    </row>
    <row r="18" spans="1:9" ht="15.75" customHeight="1" x14ac:dyDescent="0.25">
      <c r="A18" s="72" t="s">
        <v>74</v>
      </c>
      <c r="B18" s="68">
        <v>4.4091386300000002</v>
      </c>
      <c r="C18" s="68">
        <v>4.6274322000000003</v>
      </c>
      <c r="D18" s="68">
        <v>4.6406418</v>
      </c>
      <c r="E18" s="68">
        <v>5.0655648800000002</v>
      </c>
      <c r="F18" s="68">
        <v>5.17810156</v>
      </c>
      <c r="G18" s="27"/>
      <c r="H18" s="27"/>
      <c r="I18" s="74"/>
    </row>
    <row r="19" spans="1:9" ht="15.75" customHeight="1" x14ac:dyDescent="0.25">
      <c r="A19" s="72" t="s">
        <v>75</v>
      </c>
      <c r="B19" s="68">
        <v>5.4993395600000001</v>
      </c>
      <c r="C19" s="68">
        <v>5.7258007900000001</v>
      </c>
      <c r="D19" s="68">
        <v>5.3777905600000002</v>
      </c>
      <c r="E19" s="68">
        <v>5.3427859599999996</v>
      </c>
      <c r="F19" s="68">
        <v>5.1565499099999998</v>
      </c>
      <c r="G19" s="27"/>
      <c r="H19" s="27"/>
      <c r="I19" s="74"/>
    </row>
    <row r="20" spans="1:9" ht="15.75" customHeight="1" x14ac:dyDescent="0.25">
      <c r="A20" s="72" t="s">
        <v>76</v>
      </c>
      <c r="B20" s="68">
        <v>7.9122413800000002</v>
      </c>
      <c r="C20" s="68">
        <v>8.0938381499999998</v>
      </c>
      <c r="D20" s="68">
        <v>7.62533349</v>
      </c>
      <c r="E20" s="68">
        <v>7.2525752199999998</v>
      </c>
      <c r="F20" s="68">
        <v>7.4990577800000002</v>
      </c>
      <c r="G20" s="27"/>
      <c r="H20" s="27"/>
      <c r="I20" s="74"/>
    </row>
    <row r="21" spans="1:9" s="76" customFormat="1" ht="17.25" customHeight="1" x14ac:dyDescent="0.15">
      <c r="A21" s="75" t="s">
        <v>79</v>
      </c>
      <c r="B21" s="68">
        <v>12.413883589999999</v>
      </c>
      <c r="C21" s="68">
        <v>12.595495980000001</v>
      </c>
      <c r="D21" s="68">
        <v>12.4562057</v>
      </c>
      <c r="E21" s="68">
        <v>12.911439590000001</v>
      </c>
      <c r="F21" s="68">
        <v>13.716552739999999</v>
      </c>
      <c r="G21" s="46"/>
      <c r="H21" s="46"/>
      <c r="I21" s="49"/>
    </row>
    <row r="22" spans="1:9" ht="15.75" customHeight="1" x14ac:dyDescent="0.25">
      <c r="A22" s="72" t="s">
        <v>82</v>
      </c>
      <c r="B22" s="68">
        <v>4.1992430699999996</v>
      </c>
      <c r="C22" s="68">
        <v>4.4110948600000004</v>
      </c>
      <c r="D22" s="68">
        <v>4.1218724800000004</v>
      </c>
      <c r="E22" s="68">
        <v>3.69834307</v>
      </c>
      <c r="F22" s="68">
        <v>3.5657450000000002</v>
      </c>
      <c r="G22" s="27"/>
      <c r="H22" s="27"/>
      <c r="I22" s="74"/>
    </row>
    <row r="23" spans="1:9" ht="15.75" customHeight="1" x14ac:dyDescent="0.25">
      <c r="A23" s="72" t="s">
        <v>84</v>
      </c>
      <c r="B23" s="68">
        <v>14.27045202</v>
      </c>
      <c r="C23" s="68">
        <v>14.78897819</v>
      </c>
      <c r="D23" s="68">
        <v>14.01212919</v>
      </c>
      <c r="E23" s="68">
        <v>13.26731635</v>
      </c>
      <c r="F23" s="68">
        <v>13.036957729999999</v>
      </c>
      <c r="G23" s="27"/>
      <c r="H23" s="71"/>
      <c r="I23" s="77"/>
    </row>
    <row r="24" spans="1:9" ht="15.75" customHeight="1" x14ac:dyDescent="0.25">
      <c r="A24" s="78" t="s">
        <v>85</v>
      </c>
      <c r="B24" s="79">
        <v>3.6017629699999998</v>
      </c>
      <c r="C24" s="79">
        <v>3.0841840299999999</v>
      </c>
      <c r="D24" s="79">
        <v>3.1215294899999999</v>
      </c>
      <c r="E24" s="79">
        <v>3.1669488000000001</v>
      </c>
      <c r="F24" s="79">
        <v>3.14809392</v>
      </c>
      <c r="G24" s="80"/>
      <c r="H24" s="27"/>
      <c r="I24" s="74"/>
    </row>
    <row r="25" spans="1:9" x14ac:dyDescent="0.25">
      <c r="A25" s="183" t="s">
        <v>153</v>
      </c>
      <c r="B25" s="183"/>
      <c r="C25" s="183"/>
      <c r="D25" s="183"/>
      <c r="E25" s="183"/>
      <c r="F25" s="183"/>
      <c r="G25" s="81"/>
    </row>
    <row r="26" spans="1:9" x14ac:dyDescent="0.25">
      <c r="A26" s="59" t="s">
        <v>86</v>
      </c>
      <c r="B26" s="60"/>
      <c r="C26" s="60"/>
      <c r="D26" s="61"/>
      <c r="E26" s="60"/>
      <c r="F26" s="60"/>
      <c r="G26" s="27"/>
    </row>
    <row r="27" spans="1:9" x14ac:dyDescent="0.25">
      <c r="B27" s="27"/>
      <c r="C27" s="27"/>
      <c r="D27" s="27"/>
      <c r="E27" s="27"/>
    </row>
    <row r="28" spans="1:9" x14ac:dyDescent="0.25">
      <c r="B28" s="82"/>
      <c r="C28" s="82"/>
      <c r="D28" s="82"/>
      <c r="E28" s="82"/>
    </row>
    <row r="29" spans="1:9" x14ac:dyDescent="0.25">
      <c r="B29" s="27"/>
      <c r="C29" s="27"/>
      <c r="D29" s="27"/>
      <c r="E29" s="27"/>
    </row>
    <row r="30" spans="1:9" x14ac:dyDescent="0.25">
      <c r="B30" s="27"/>
      <c r="C30" s="27"/>
      <c r="D30" s="27"/>
      <c r="E30" s="27"/>
    </row>
  </sheetData>
  <mergeCells count="4">
    <mergeCell ref="A3:F3"/>
    <mergeCell ref="A4:F4"/>
    <mergeCell ref="A5:F5"/>
    <mergeCell ref="A25:F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M40"/>
  <sheetViews>
    <sheetView showGridLines="0" workbookViewId="0"/>
  </sheetViews>
  <sheetFormatPr baseColWidth="10" defaultRowHeight="12" x14ac:dyDescent="0.15"/>
  <cols>
    <col min="1" max="1" width="25.375" customWidth="1"/>
    <col min="3" max="3" width="13.375" style="83" customWidth="1"/>
    <col min="4" max="4" width="11" style="83"/>
    <col min="9" max="9" width="11" customWidth="1"/>
    <col min="11" max="11" width="49.25" customWidth="1"/>
    <col min="13" max="13" width="45.875" customWidth="1"/>
  </cols>
  <sheetData>
    <row r="2" spans="1:13" ht="35.25" customHeight="1" x14ac:dyDescent="0.15">
      <c r="I2" s="84"/>
    </row>
    <row r="4" spans="1:13" ht="15" x14ac:dyDescent="0.25">
      <c r="C4"/>
      <c r="D4"/>
      <c r="K4" s="42"/>
      <c r="L4" s="161"/>
    </row>
    <row r="5" spans="1:13" ht="15" customHeight="1" x14ac:dyDescent="0.15">
      <c r="B5" s="83"/>
      <c r="E5" s="83"/>
      <c r="J5" s="83"/>
      <c r="K5" s="83"/>
      <c r="L5" s="68"/>
    </row>
    <row r="6" spans="1:13" ht="15" x14ac:dyDescent="0.25">
      <c r="B6" s="83"/>
      <c r="E6" s="83"/>
      <c r="J6" s="83"/>
      <c r="K6" s="162"/>
      <c r="L6" s="68"/>
    </row>
    <row r="7" spans="1:13" ht="15" x14ac:dyDescent="0.15">
      <c r="A7" s="83"/>
      <c r="B7" s="83"/>
      <c r="C7" s="85" t="s">
        <v>89</v>
      </c>
      <c r="D7" s="158">
        <v>13.716552739999999</v>
      </c>
      <c r="E7" s="83"/>
      <c r="J7" s="83"/>
      <c r="K7" s="83"/>
      <c r="L7" s="68"/>
    </row>
    <row r="8" spans="1:13" ht="15" x14ac:dyDescent="0.25">
      <c r="A8" s="83"/>
      <c r="B8" s="83"/>
      <c r="C8" s="159" t="s">
        <v>69</v>
      </c>
      <c r="D8" s="158">
        <v>13.43910586</v>
      </c>
      <c r="E8" s="83"/>
      <c r="J8" s="83"/>
      <c r="K8" s="83"/>
      <c r="L8" s="68"/>
      <c r="M8" s="83"/>
    </row>
    <row r="9" spans="1:13" ht="15" x14ac:dyDescent="0.15">
      <c r="A9" s="83"/>
      <c r="B9" s="83"/>
      <c r="C9" s="85" t="s">
        <v>90</v>
      </c>
      <c r="D9" s="158">
        <v>13.036957729999999</v>
      </c>
      <c r="E9" s="83"/>
      <c r="J9" s="83"/>
      <c r="K9" s="83"/>
      <c r="L9" s="68"/>
    </row>
    <row r="10" spans="1:13" ht="15" x14ac:dyDescent="0.15">
      <c r="A10" s="83"/>
      <c r="B10" s="83"/>
      <c r="C10" s="85" t="s">
        <v>71</v>
      </c>
      <c r="D10" s="158">
        <v>9.6501690599999996</v>
      </c>
      <c r="E10" s="83"/>
      <c r="J10" s="83"/>
      <c r="K10" s="83"/>
      <c r="L10" s="68"/>
    </row>
    <row r="11" spans="1:13" ht="15" x14ac:dyDescent="0.15">
      <c r="A11" s="83"/>
      <c r="B11" s="83"/>
      <c r="C11" s="85" t="s">
        <v>91</v>
      </c>
      <c r="D11" s="158">
        <v>7.4990577800000002</v>
      </c>
      <c r="E11" s="83"/>
      <c r="J11" s="83"/>
      <c r="K11" s="83"/>
      <c r="L11" s="68"/>
      <c r="M11" s="83"/>
    </row>
    <row r="12" spans="1:13" ht="15" x14ac:dyDescent="0.15">
      <c r="A12" s="83"/>
      <c r="B12" s="83"/>
      <c r="C12" s="85" t="s">
        <v>74</v>
      </c>
      <c r="D12" s="158">
        <v>5.17810156</v>
      </c>
      <c r="E12" s="83"/>
      <c r="J12" s="83"/>
      <c r="K12" s="83"/>
      <c r="L12" s="68"/>
      <c r="M12" s="83"/>
    </row>
    <row r="13" spans="1:13" ht="15" x14ac:dyDescent="0.15">
      <c r="A13" s="83"/>
      <c r="B13" s="83"/>
      <c r="C13" s="85" t="s">
        <v>92</v>
      </c>
      <c r="D13" s="158">
        <v>5.1565499099999998</v>
      </c>
      <c r="E13" s="83"/>
      <c r="J13" s="83"/>
      <c r="K13" s="83"/>
      <c r="L13" s="68"/>
    </row>
    <row r="14" spans="1:13" ht="15" x14ac:dyDescent="0.15">
      <c r="A14" s="83"/>
      <c r="B14" s="83"/>
      <c r="C14" s="85" t="s">
        <v>72</v>
      </c>
      <c r="D14" s="158">
        <v>4.3122532099999997</v>
      </c>
      <c r="E14" s="83"/>
      <c r="J14" s="83"/>
      <c r="K14" s="83"/>
      <c r="L14" s="161"/>
    </row>
    <row r="15" spans="1:13" ht="15" x14ac:dyDescent="0.15">
      <c r="A15" s="83"/>
      <c r="B15" s="83"/>
      <c r="C15" s="85" t="s">
        <v>62</v>
      </c>
      <c r="D15" s="158">
        <v>4.1327047600000002</v>
      </c>
      <c r="E15" s="83"/>
      <c r="I15" s="83"/>
      <c r="J15" s="83"/>
      <c r="K15" s="83"/>
    </row>
    <row r="16" spans="1:13" ht="30" customHeight="1" x14ac:dyDescent="0.25">
      <c r="A16" s="83"/>
      <c r="B16" s="83"/>
      <c r="C16" s="85" t="s">
        <v>66</v>
      </c>
      <c r="D16" s="160">
        <v>3.82623136</v>
      </c>
      <c r="E16" s="83"/>
      <c r="I16" s="83"/>
      <c r="J16" s="83"/>
      <c r="K16" s="162"/>
      <c r="L16" s="68"/>
    </row>
    <row r="17" spans="2:12" ht="15" x14ac:dyDescent="0.25">
      <c r="B17" s="83"/>
      <c r="C17" s="85" t="s">
        <v>80</v>
      </c>
      <c r="D17" s="85">
        <v>20.052316030000014</v>
      </c>
      <c r="E17" s="83"/>
      <c r="I17" s="83"/>
      <c r="J17" s="83"/>
      <c r="K17" s="162"/>
      <c r="L17" s="68"/>
    </row>
    <row r="18" spans="2:12" ht="15" x14ac:dyDescent="0.25">
      <c r="C18"/>
      <c r="D18"/>
      <c r="K18" s="162"/>
      <c r="L18" s="68"/>
    </row>
    <row r="19" spans="2:12" ht="15" x14ac:dyDescent="0.25">
      <c r="C19"/>
      <c r="D19"/>
      <c r="K19" s="162"/>
      <c r="L19" s="68"/>
    </row>
    <row r="20" spans="2:12" ht="15" x14ac:dyDescent="0.25">
      <c r="C20"/>
      <c r="D20"/>
      <c r="K20" s="162"/>
      <c r="L20" s="68"/>
    </row>
    <row r="21" spans="2:12" x14ac:dyDescent="0.15">
      <c r="C21"/>
      <c r="D21"/>
    </row>
    <row r="22" spans="2:12" x14ac:dyDescent="0.15">
      <c r="C22"/>
      <c r="D22"/>
    </row>
    <row r="23" spans="2:12" x14ac:dyDescent="0.15">
      <c r="C23"/>
      <c r="D23"/>
      <c r="I23" s="83"/>
      <c r="J23" s="83"/>
    </row>
    <row r="24" spans="2:12" x14ac:dyDescent="0.15">
      <c r="C24"/>
      <c r="D24"/>
    </row>
    <row r="25" spans="2:12" x14ac:dyDescent="0.15">
      <c r="C25"/>
    </row>
    <row r="26" spans="2:12" x14ac:dyDescent="0.15">
      <c r="C26"/>
    </row>
    <row r="27" spans="2:12" x14ac:dyDescent="0.15">
      <c r="B27" s="83"/>
    </row>
    <row r="28" spans="2:12" x14ac:dyDescent="0.15">
      <c r="B28" s="83"/>
    </row>
    <row r="29" spans="2:12" x14ac:dyDescent="0.15">
      <c r="B29" s="83"/>
    </row>
    <row r="30" spans="2:12" x14ac:dyDescent="0.15">
      <c r="B30" s="83"/>
    </row>
    <row r="31" spans="2:12" x14ac:dyDescent="0.15">
      <c r="B31" s="83"/>
    </row>
    <row r="32" spans="2:12" x14ac:dyDescent="0.15">
      <c r="B32" s="83"/>
    </row>
    <row r="33" spans="2:2" x14ac:dyDescent="0.15">
      <c r="B33" s="83"/>
    </row>
    <row r="34" spans="2:2" x14ac:dyDescent="0.15">
      <c r="B34" s="83"/>
    </row>
    <row r="35" spans="2:2" x14ac:dyDescent="0.15">
      <c r="B35" s="83"/>
    </row>
    <row r="37" spans="2:2" x14ac:dyDescent="0.15">
      <c r="B37" s="83"/>
    </row>
    <row r="38" spans="2:2" x14ac:dyDescent="0.15">
      <c r="B38" s="83"/>
    </row>
    <row r="39" spans="2:2" x14ac:dyDescent="0.15">
      <c r="B39" s="83"/>
    </row>
    <row r="40" spans="2:2" x14ac:dyDescent="0.15">
      <c r="B40" s="83"/>
    </row>
  </sheetData>
  <sortState xmlns:xlrd2="http://schemas.microsoft.com/office/spreadsheetml/2017/richdata2" ref="K5:L18">
    <sortCondition descending="1" ref="L5:L18"/>
  </sortState>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K30"/>
  <sheetViews>
    <sheetView showGridLines="0" zoomScaleNormal="100" workbookViewId="0"/>
  </sheetViews>
  <sheetFormatPr baseColWidth="10" defaultColWidth="12.875" defaultRowHeight="15" x14ac:dyDescent="0.25"/>
  <cols>
    <col min="1" max="1" width="72.625" style="63" customWidth="1"/>
    <col min="2" max="6" width="7.75" style="63" customWidth="1"/>
    <col min="7" max="7" width="17.5" style="63" customWidth="1"/>
    <col min="8" max="16384" width="12.875" style="63"/>
  </cols>
  <sheetData>
    <row r="3" spans="1:11" x14ac:dyDescent="0.25">
      <c r="A3" s="184" t="s">
        <v>14</v>
      </c>
      <c r="B3" s="184"/>
      <c r="C3" s="184"/>
      <c r="D3" s="184"/>
      <c r="E3" s="184"/>
      <c r="F3" s="184"/>
    </row>
    <row r="4" spans="1:11" x14ac:dyDescent="0.25">
      <c r="A4" s="184" t="s">
        <v>93</v>
      </c>
      <c r="B4" s="184"/>
      <c r="C4" s="184"/>
      <c r="D4" s="184"/>
      <c r="E4" s="184"/>
      <c r="F4" s="184"/>
    </row>
    <row r="5" spans="1:11" ht="15.75" customHeight="1" x14ac:dyDescent="0.25">
      <c r="A5" s="184" t="s">
        <v>88</v>
      </c>
      <c r="B5" s="184"/>
      <c r="C5" s="184"/>
      <c r="D5" s="184"/>
      <c r="E5" s="184"/>
      <c r="F5" s="184"/>
    </row>
    <row r="6" spans="1:11" ht="31.5" customHeight="1" x14ac:dyDescent="0.25">
      <c r="A6" s="30" t="s">
        <v>55</v>
      </c>
      <c r="B6" s="31">
        <v>2019</v>
      </c>
      <c r="C6" s="31">
        <v>2020</v>
      </c>
      <c r="D6" s="31">
        <v>2021</v>
      </c>
      <c r="E6" s="31">
        <v>2022</v>
      </c>
      <c r="F6" s="31">
        <v>2023</v>
      </c>
    </row>
    <row r="7" spans="1:11" ht="15.75" customHeight="1" x14ac:dyDescent="0.25">
      <c r="A7" s="34" t="s">
        <v>58</v>
      </c>
      <c r="B7" s="35">
        <v>5.0463564400000003</v>
      </c>
      <c r="C7" s="35">
        <v>-3.5337767200000001</v>
      </c>
      <c r="D7" s="35">
        <v>10.49829845</v>
      </c>
      <c r="E7" s="35">
        <v>11.11772813</v>
      </c>
      <c r="F7" s="35">
        <v>5.2613569900000003</v>
      </c>
      <c r="H7" s="27"/>
      <c r="I7" s="27"/>
      <c r="J7" s="27"/>
      <c r="K7" s="27"/>
    </row>
    <row r="8" spans="1:11" ht="15.75" customHeight="1" x14ac:dyDescent="0.25">
      <c r="A8" s="67" t="s">
        <v>60</v>
      </c>
      <c r="B8" s="86">
        <v>6.0824908200000003</v>
      </c>
      <c r="C8" s="86">
        <v>-7.5157718999999998</v>
      </c>
      <c r="D8" s="86">
        <v>24.476950899999999</v>
      </c>
      <c r="E8" s="86">
        <v>10.870550789999999</v>
      </c>
      <c r="F8" s="86">
        <v>4.3633596299999997</v>
      </c>
      <c r="G8" s="27"/>
      <c r="H8" s="27"/>
    </row>
    <row r="9" spans="1:11" ht="15.75" customHeight="1" x14ac:dyDescent="0.25">
      <c r="A9" s="41" t="s">
        <v>63</v>
      </c>
      <c r="B9" s="87">
        <v>4.9649139399999997</v>
      </c>
      <c r="C9" s="87">
        <v>-3.2174504399999999</v>
      </c>
      <c r="D9" s="87">
        <v>9.4371638699999991</v>
      </c>
      <c r="E9" s="87">
        <v>11.139070269999999</v>
      </c>
      <c r="F9" s="87">
        <v>5.3387058200000004</v>
      </c>
    </row>
    <row r="10" spans="1:11" ht="15.75" customHeight="1" x14ac:dyDescent="0.25">
      <c r="A10" s="44" t="s">
        <v>66</v>
      </c>
      <c r="B10" s="35">
        <v>-1.55507057</v>
      </c>
      <c r="C10" s="35">
        <v>-0.26988805999999999</v>
      </c>
      <c r="D10" s="35">
        <v>11.0702882</v>
      </c>
      <c r="E10" s="35">
        <v>5.3505343099999996</v>
      </c>
      <c r="F10" s="35">
        <v>-2.7180812699999999</v>
      </c>
      <c r="G10" s="71"/>
      <c r="H10" s="71"/>
      <c r="I10" s="71"/>
      <c r="J10" s="71"/>
    </row>
    <row r="11" spans="1:11" ht="15.75" customHeight="1" x14ac:dyDescent="0.25">
      <c r="A11" s="72" t="s">
        <v>68</v>
      </c>
      <c r="B11" s="86">
        <v>-7.5709024999999999</v>
      </c>
      <c r="C11" s="86">
        <v>6.5587758100000002</v>
      </c>
      <c r="D11" s="86">
        <v>8.2169486299999992</v>
      </c>
      <c r="E11" s="86">
        <v>4.4814324499999998</v>
      </c>
      <c r="F11" s="86">
        <v>8.3167592599999995</v>
      </c>
      <c r="G11" s="27"/>
      <c r="H11" s="27"/>
      <c r="I11" s="27"/>
    </row>
    <row r="12" spans="1:11" ht="15.75" customHeight="1" x14ac:dyDescent="0.25">
      <c r="A12" s="72" t="s">
        <v>69</v>
      </c>
      <c r="B12" s="86">
        <v>6.1221118199999998</v>
      </c>
      <c r="C12" s="86">
        <v>2.42728528</v>
      </c>
      <c r="D12" s="86">
        <v>18.640850440000001</v>
      </c>
      <c r="E12" s="86">
        <v>13.92261555</v>
      </c>
      <c r="F12" s="86">
        <v>0.46962884999999999</v>
      </c>
      <c r="G12" s="27"/>
      <c r="H12" s="27"/>
      <c r="I12" s="27"/>
    </row>
    <row r="13" spans="1:11" ht="15.75" customHeight="1" x14ac:dyDescent="0.25">
      <c r="A13" s="72" t="s">
        <v>70</v>
      </c>
      <c r="B13" s="86">
        <v>8.6423641900000003</v>
      </c>
      <c r="C13" s="86">
        <v>6.9867786799999996</v>
      </c>
      <c r="D13" s="86">
        <v>-7.6500167399999999</v>
      </c>
      <c r="E13" s="86">
        <v>9.2577821900000004</v>
      </c>
      <c r="F13" s="86">
        <v>4.6497431100000002</v>
      </c>
      <c r="G13" s="27"/>
      <c r="H13" s="27"/>
      <c r="I13" s="27"/>
    </row>
    <row r="14" spans="1:11" ht="15.75" customHeight="1" x14ac:dyDescent="0.25">
      <c r="A14" s="72" t="s">
        <v>62</v>
      </c>
      <c r="B14" s="86">
        <v>-6.2651108600000001</v>
      </c>
      <c r="C14" s="86">
        <v>-2.1985822399999999</v>
      </c>
      <c r="D14" s="86">
        <v>5.3734947200000001</v>
      </c>
      <c r="E14" s="86">
        <v>4.3197888200000003</v>
      </c>
      <c r="F14" s="86">
        <v>16.199782200000001</v>
      </c>
      <c r="G14" s="27"/>
      <c r="H14" s="27"/>
      <c r="I14" s="27"/>
    </row>
    <row r="15" spans="1:11" ht="15.75" customHeight="1" x14ac:dyDescent="0.25">
      <c r="A15" s="72" t="s">
        <v>71</v>
      </c>
      <c r="B15" s="86">
        <v>2.9376465299999999</v>
      </c>
      <c r="C15" s="86">
        <v>-6.5585404</v>
      </c>
      <c r="D15" s="86">
        <v>18.661816200000001</v>
      </c>
      <c r="E15" s="86">
        <v>15.10440996</v>
      </c>
      <c r="F15" s="86">
        <v>4.0725376500000001</v>
      </c>
      <c r="G15" s="27"/>
      <c r="H15" s="27"/>
      <c r="I15" s="27"/>
    </row>
    <row r="16" spans="1:11" ht="15.75" customHeight="1" x14ac:dyDescent="0.25">
      <c r="A16" s="72" t="s">
        <v>72</v>
      </c>
      <c r="B16" s="86">
        <v>1.99962792</v>
      </c>
      <c r="C16" s="86">
        <v>-17.072626190000001</v>
      </c>
      <c r="D16" s="86">
        <v>13.776928740000001</v>
      </c>
      <c r="E16" s="86">
        <v>19.188167450000002</v>
      </c>
      <c r="F16" s="86">
        <v>7.7082626400000001</v>
      </c>
      <c r="G16" s="27"/>
      <c r="H16" s="27"/>
      <c r="I16" s="27"/>
    </row>
    <row r="17" spans="1:9" ht="15.75" customHeight="1" x14ac:dyDescent="0.25">
      <c r="A17" s="72" t="s">
        <v>73</v>
      </c>
      <c r="B17" s="86">
        <v>6.9977075400000004</v>
      </c>
      <c r="C17" s="86">
        <v>-34.337475300000001</v>
      </c>
      <c r="D17" s="86">
        <v>13.21279489</v>
      </c>
      <c r="E17" s="86">
        <v>21.926382050000001</v>
      </c>
      <c r="F17" s="86">
        <v>7.5056131099999996</v>
      </c>
      <c r="G17" s="27"/>
      <c r="H17" s="27"/>
      <c r="I17" s="27"/>
    </row>
    <row r="18" spans="1:9" ht="15.75" customHeight="1" x14ac:dyDescent="0.25">
      <c r="A18" s="72" t="s">
        <v>74</v>
      </c>
      <c r="B18" s="86">
        <v>6.40007518</v>
      </c>
      <c r="C18" s="86">
        <v>1.24220299</v>
      </c>
      <c r="D18" s="86">
        <v>10.813730140000001</v>
      </c>
      <c r="E18" s="86">
        <v>21.29228784</v>
      </c>
      <c r="F18" s="86">
        <v>7.5998450799999997</v>
      </c>
      <c r="G18" s="27"/>
      <c r="H18" s="27"/>
      <c r="I18" s="27"/>
    </row>
    <row r="19" spans="1:9" ht="15.75" customHeight="1" x14ac:dyDescent="0.25">
      <c r="A19" s="72" t="s">
        <v>75</v>
      </c>
      <c r="B19" s="86">
        <v>4.6668679099999997</v>
      </c>
      <c r="C19" s="86">
        <v>0.43867469999999997</v>
      </c>
      <c r="D19" s="86">
        <v>3.7822880900000002</v>
      </c>
      <c r="E19" s="86">
        <v>10.39445126</v>
      </c>
      <c r="F19" s="86">
        <v>1.5922113200000001</v>
      </c>
      <c r="G19" s="27"/>
      <c r="H19" s="27"/>
      <c r="I19" s="27"/>
    </row>
    <row r="20" spans="1:9" ht="15.75" customHeight="1" x14ac:dyDescent="0.25">
      <c r="A20" s="72" t="s">
        <v>76</v>
      </c>
      <c r="B20" s="86">
        <v>2.10293449</v>
      </c>
      <c r="C20" s="86">
        <v>-1.31974481</v>
      </c>
      <c r="D20" s="86">
        <v>4.1022021400000002</v>
      </c>
      <c r="E20" s="86">
        <v>5.6858278499999999</v>
      </c>
      <c r="F20" s="86">
        <v>8.8387191499999993</v>
      </c>
      <c r="G20" s="27"/>
      <c r="H20" s="27"/>
      <c r="I20" s="27"/>
    </row>
    <row r="21" spans="1:9" ht="15.75" customHeight="1" x14ac:dyDescent="0.25">
      <c r="A21" s="72" t="s">
        <v>79</v>
      </c>
      <c r="B21" s="86">
        <v>11.34231136</v>
      </c>
      <c r="C21" s="86">
        <v>-2.12249709</v>
      </c>
      <c r="D21" s="86">
        <v>9.2763267999999997</v>
      </c>
      <c r="E21" s="86">
        <v>15.17872047</v>
      </c>
      <c r="F21" s="86">
        <v>11.82509465</v>
      </c>
      <c r="G21" s="27"/>
      <c r="H21" s="27"/>
      <c r="I21" s="27"/>
    </row>
    <row r="22" spans="1:9" ht="15.75" customHeight="1" x14ac:dyDescent="0.25">
      <c r="A22" s="72" t="s">
        <v>82</v>
      </c>
      <c r="B22" s="86">
        <v>2.05514734</v>
      </c>
      <c r="C22" s="86">
        <v>1.33294377</v>
      </c>
      <c r="D22" s="86">
        <v>3.25325329</v>
      </c>
      <c r="E22" s="86">
        <v>-0.2998074</v>
      </c>
      <c r="F22" s="86">
        <v>1.48738243</v>
      </c>
      <c r="G22" s="27"/>
      <c r="H22" s="27"/>
      <c r="I22" s="27"/>
    </row>
    <row r="23" spans="1:9" ht="15.75" customHeight="1" x14ac:dyDescent="0.25">
      <c r="A23" s="72" t="s">
        <v>84</v>
      </c>
      <c r="B23" s="86">
        <v>8.2557781000000006</v>
      </c>
      <c r="C23" s="86">
        <v>-2.8613639999999999E-2</v>
      </c>
      <c r="D23" s="86">
        <v>4.6939425200000002</v>
      </c>
      <c r="E23" s="86">
        <v>5.2112803100000002</v>
      </c>
      <c r="F23" s="86">
        <v>3.4337182799999999</v>
      </c>
      <c r="G23" s="27"/>
      <c r="H23" s="27"/>
      <c r="I23" s="27"/>
    </row>
    <row r="24" spans="1:9" ht="15.75" customHeight="1" x14ac:dyDescent="0.25">
      <c r="A24" s="78" t="s">
        <v>85</v>
      </c>
      <c r="B24" s="88">
        <v>4.4797954100000004</v>
      </c>
      <c r="C24" s="88">
        <v>-17.396123020000001</v>
      </c>
      <c r="D24" s="88">
        <v>11.836289470000001</v>
      </c>
      <c r="E24" s="88">
        <v>12.734528389999999</v>
      </c>
      <c r="F24" s="88">
        <v>4.6346685599999997</v>
      </c>
      <c r="G24" s="27"/>
      <c r="H24" s="27"/>
      <c r="I24" s="27"/>
    </row>
    <row r="25" spans="1:9" x14ac:dyDescent="0.25">
      <c r="A25" s="183" t="s">
        <v>153</v>
      </c>
      <c r="B25" s="183"/>
      <c r="C25" s="183"/>
      <c r="D25" s="183"/>
      <c r="E25" s="183"/>
      <c r="F25" s="183"/>
    </row>
    <row r="26" spans="1:9" x14ac:dyDescent="0.25">
      <c r="A26" s="59" t="s">
        <v>86</v>
      </c>
      <c r="B26" s="60"/>
      <c r="C26" s="60"/>
      <c r="D26" s="61"/>
      <c r="E26" s="60"/>
      <c r="F26" s="60"/>
    </row>
    <row r="27" spans="1:9" x14ac:dyDescent="0.25">
      <c r="B27" s="27"/>
      <c r="C27" s="27"/>
      <c r="D27" s="27"/>
      <c r="E27" s="27"/>
    </row>
    <row r="28" spans="1:9" x14ac:dyDescent="0.25">
      <c r="B28" s="82"/>
      <c r="C28" s="82"/>
      <c r="D28" s="82"/>
      <c r="E28" s="82"/>
    </row>
    <row r="29" spans="1:9" x14ac:dyDescent="0.25">
      <c r="B29" s="27"/>
      <c r="C29" s="27"/>
      <c r="D29" s="27"/>
      <c r="E29" s="27"/>
    </row>
    <row r="30" spans="1:9" x14ac:dyDescent="0.25">
      <c r="B30" s="27"/>
      <c r="C30" s="27"/>
      <c r="D30" s="27"/>
      <c r="E30" s="27"/>
    </row>
  </sheetData>
  <mergeCells count="4">
    <mergeCell ref="A3:F3"/>
    <mergeCell ref="A4:F4"/>
    <mergeCell ref="A5:F5"/>
    <mergeCell ref="A25:F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9"/>
  <sheetViews>
    <sheetView showGridLines="0" zoomScaleNormal="100" workbookViewId="0"/>
  </sheetViews>
  <sheetFormatPr baseColWidth="10" defaultColWidth="12.875" defaultRowHeight="15" x14ac:dyDescent="0.25"/>
  <cols>
    <col min="1" max="1" width="49.375" style="26" customWidth="1"/>
    <col min="2" max="6" width="11.375" style="26" customWidth="1"/>
    <col min="7" max="7" width="9.75" style="26" customWidth="1"/>
    <col min="8" max="8" width="13" style="26" customWidth="1"/>
    <col min="9" max="9" width="16.375" style="26" customWidth="1"/>
    <col min="10" max="10" width="13" style="26" customWidth="1"/>
    <col min="11" max="13" width="12.875" style="26"/>
    <col min="14" max="14" width="20.5" style="26" customWidth="1"/>
    <col min="15" max="21" width="12.875" style="26"/>
    <col min="22" max="22" width="18.875" style="26" customWidth="1"/>
    <col min="23" max="23" width="13" style="26" customWidth="1"/>
    <col min="24" max="37" width="12.875" style="26"/>
    <col min="38" max="38" width="18.5" style="26" customWidth="1"/>
    <col min="39" max="40" width="12.875" style="26"/>
    <col min="41" max="41" width="18.5" style="26" customWidth="1"/>
    <col min="42" max="16384" width="12.875" style="26"/>
  </cols>
  <sheetData>
    <row r="1" spans="1:23" x14ac:dyDescent="0.25">
      <c r="B1" s="27"/>
      <c r="C1" s="27"/>
      <c r="D1" s="27"/>
      <c r="E1" s="27"/>
      <c r="F1" s="27"/>
      <c r="G1" s="27"/>
    </row>
    <row r="2" spans="1:23" x14ac:dyDescent="0.25">
      <c r="A2" s="180"/>
      <c r="B2" s="180"/>
      <c r="C2" s="180"/>
      <c r="D2" s="28"/>
      <c r="E2" s="28"/>
      <c r="F2" s="28"/>
      <c r="G2" s="28"/>
    </row>
    <row r="3" spans="1:23" x14ac:dyDescent="0.25">
      <c r="A3" s="182" t="s">
        <v>16</v>
      </c>
      <c r="B3" s="182"/>
      <c r="C3" s="182"/>
      <c r="D3" s="182"/>
      <c r="E3" s="182"/>
      <c r="F3" s="182"/>
      <c r="G3" s="182"/>
    </row>
    <row r="4" spans="1:23" x14ac:dyDescent="0.25">
      <c r="A4" s="182" t="s">
        <v>94</v>
      </c>
      <c r="B4" s="182"/>
      <c r="C4" s="182"/>
      <c r="D4" s="182"/>
      <c r="E4" s="182"/>
      <c r="F4" s="182"/>
      <c r="G4" s="182"/>
    </row>
    <row r="5" spans="1:23" ht="16.5" customHeight="1" x14ac:dyDescent="0.25">
      <c r="A5" s="182" t="s">
        <v>95</v>
      </c>
      <c r="B5" s="182"/>
      <c r="C5" s="182"/>
      <c r="D5" s="182"/>
      <c r="E5" s="182"/>
      <c r="F5" s="182"/>
      <c r="G5" s="182"/>
    </row>
    <row r="6" spans="1:23" ht="36" customHeight="1" x14ac:dyDescent="0.25">
      <c r="A6" s="30" t="s">
        <v>55</v>
      </c>
      <c r="B6" s="31">
        <v>2019</v>
      </c>
      <c r="C6" s="31">
        <v>2020</v>
      </c>
      <c r="D6" s="31">
        <v>2021</v>
      </c>
      <c r="E6" s="31">
        <v>2022</v>
      </c>
      <c r="F6" s="31">
        <v>2023</v>
      </c>
      <c r="G6" s="32" t="s">
        <v>56</v>
      </c>
      <c r="I6" s="33"/>
      <c r="J6" s="33"/>
      <c r="K6" s="33"/>
    </row>
    <row r="7" spans="1:23" ht="15" customHeight="1" x14ac:dyDescent="0.25">
      <c r="A7" s="89" t="s">
        <v>58</v>
      </c>
      <c r="B7" s="90">
        <v>36094025.075266503</v>
      </c>
      <c r="C7" s="90">
        <v>34551599.494875997</v>
      </c>
      <c r="D7" s="90">
        <v>37293532.283472203</v>
      </c>
      <c r="E7" s="90">
        <v>38990944.339685798</v>
      </c>
      <c r="F7" s="90">
        <v>40938205.3583178</v>
      </c>
      <c r="G7" s="91">
        <f>(F7/E7-1)*100</f>
        <v>4.9941365914804026</v>
      </c>
      <c r="H7" s="92"/>
      <c r="I7" s="83"/>
      <c r="J7" s="27"/>
    </row>
    <row r="8" spans="1:23" ht="15" customHeight="1" x14ac:dyDescent="0.25">
      <c r="A8" s="93" t="s">
        <v>60</v>
      </c>
      <c r="B8" s="94">
        <v>2627618.6568323998</v>
      </c>
      <c r="C8" s="94">
        <v>2332341.90950449</v>
      </c>
      <c r="D8" s="94">
        <v>2732369.7073928099</v>
      </c>
      <c r="E8" s="94">
        <v>2902380.11421338</v>
      </c>
      <c r="F8" s="94">
        <v>3042155.5047764499</v>
      </c>
      <c r="G8" s="95">
        <f>(F8/E8-1)*100</f>
        <v>4.8158885143461783</v>
      </c>
      <c r="H8" s="92"/>
      <c r="I8" s="83"/>
      <c r="J8" s="27"/>
      <c r="V8" s="39"/>
      <c r="W8" s="40"/>
    </row>
    <row r="9" spans="1:23" ht="15" customHeight="1" x14ac:dyDescent="0.25">
      <c r="A9" s="96" t="s">
        <v>63</v>
      </c>
      <c r="B9" s="97">
        <v>33465388.215418998</v>
      </c>
      <c r="C9" s="97">
        <v>32220430.827587299</v>
      </c>
      <c r="D9" s="97">
        <v>34551965.032051601</v>
      </c>
      <c r="E9" s="97">
        <v>36074755.4427789</v>
      </c>
      <c r="F9" s="97">
        <v>37881916.693492003</v>
      </c>
      <c r="G9" s="98">
        <f t="shared" ref="G9:G24" si="0">(F9/E9-1)*100</f>
        <v>5.0094899564311346</v>
      </c>
      <c r="H9" s="92"/>
      <c r="I9" s="83"/>
      <c r="J9" s="27"/>
      <c r="V9" s="39"/>
      <c r="W9" s="40"/>
    </row>
    <row r="10" spans="1:23" ht="15" customHeight="1" x14ac:dyDescent="0.25">
      <c r="A10" s="150" t="s">
        <v>66</v>
      </c>
      <c r="B10" s="90">
        <v>1654171.5028653799</v>
      </c>
      <c r="C10" s="90">
        <v>1631489.62641709</v>
      </c>
      <c r="D10" s="90">
        <v>1667792.87749034</v>
      </c>
      <c r="E10" s="90">
        <v>1628943.3932517599</v>
      </c>
      <c r="F10" s="90">
        <v>1663045.8839922301</v>
      </c>
      <c r="G10" s="91">
        <f t="shared" si="0"/>
        <v>2.0935344273930401</v>
      </c>
      <c r="H10" s="92"/>
      <c r="I10" s="83"/>
      <c r="J10" s="92"/>
      <c r="K10" s="95"/>
      <c r="V10" s="39"/>
      <c r="W10" s="40"/>
    </row>
    <row r="11" spans="1:23" s="100" customFormat="1" ht="15" customHeight="1" x14ac:dyDescent="0.25">
      <c r="A11" s="53" t="s">
        <v>68</v>
      </c>
      <c r="B11" s="94">
        <v>105566.94362970001</v>
      </c>
      <c r="C11" s="94">
        <v>107806.55415644</v>
      </c>
      <c r="D11" s="94">
        <v>107013.00055952001</v>
      </c>
      <c r="E11" s="94">
        <v>106518.91817413</v>
      </c>
      <c r="F11" s="94">
        <v>112707.34347836</v>
      </c>
      <c r="G11" s="95">
        <f t="shared" si="0"/>
        <v>5.8096959773038304</v>
      </c>
      <c r="H11" s="92"/>
      <c r="I11" s="83"/>
      <c r="J11" s="99"/>
      <c r="V11" s="101"/>
      <c r="W11" s="102"/>
    </row>
    <row r="12" spans="1:23" s="45" customFormat="1" ht="15" customHeight="1" x14ac:dyDescent="0.25">
      <c r="A12" s="53" t="s">
        <v>69</v>
      </c>
      <c r="B12" s="94">
        <v>4325673.3299958501</v>
      </c>
      <c r="C12" s="94">
        <v>4418361.3176325401</v>
      </c>
      <c r="D12" s="94">
        <v>5215600.1160361497</v>
      </c>
      <c r="E12" s="94">
        <v>5392822.7479966404</v>
      </c>
      <c r="F12" s="94">
        <v>5803807.1962655596</v>
      </c>
      <c r="G12" s="95">
        <f t="shared" si="0"/>
        <v>7.6209522818378339</v>
      </c>
      <c r="H12" s="92"/>
      <c r="I12" s="83"/>
      <c r="J12" s="46"/>
      <c r="V12" s="47"/>
      <c r="W12" s="48"/>
    </row>
    <row r="13" spans="1:23" s="100" customFormat="1" ht="15" customHeight="1" x14ac:dyDescent="0.25">
      <c r="A13" s="53" t="s">
        <v>70</v>
      </c>
      <c r="B13" s="94">
        <v>904684.09458777995</v>
      </c>
      <c r="C13" s="94">
        <v>965430.49797358003</v>
      </c>
      <c r="D13" s="94">
        <v>976298.10432316002</v>
      </c>
      <c r="E13" s="94">
        <v>1034690.80722329</v>
      </c>
      <c r="F13" s="94">
        <v>1053245.42033727</v>
      </c>
      <c r="G13" s="95">
        <f t="shared" si="0"/>
        <v>1.7932519535737823</v>
      </c>
      <c r="H13" s="92"/>
      <c r="I13" s="83"/>
      <c r="J13" s="99"/>
      <c r="K13"/>
      <c r="V13" s="101"/>
      <c r="W13" s="102"/>
    </row>
    <row r="14" spans="1:23" s="45" customFormat="1" ht="15" customHeight="1" x14ac:dyDescent="0.25">
      <c r="A14" s="53" t="s">
        <v>62</v>
      </c>
      <c r="B14" s="94">
        <v>1454936.24847792</v>
      </c>
      <c r="C14" s="94">
        <v>1441531.5975903</v>
      </c>
      <c r="D14" s="94">
        <v>1486681.99425858</v>
      </c>
      <c r="E14" s="94">
        <v>1413590.71241783</v>
      </c>
      <c r="F14" s="94">
        <v>1654263.82889477</v>
      </c>
      <c r="G14" s="95">
        <f t="shared" si="0"/>
        <v>17.025657735490384</v>
      </c>
      <c r="H14" s="92"/>
      <c r="I14" s="83"/>
      <c r="J14" s="46"/>
      <c r="K14"/>
      <c r="V14" s="47"/>
      <c r="W14" s="48"/>
    </row>
    <row r="15" spans="1:23" s="45" customFormat="1" ht="15" customHeight="1" x14ac:dyDescent="0.25">
      <c r="A15" s="53" t="s">
        <v>71</v>
      </c>
      <c r="B15" s="94">
        <v>3257195.78502349</v>
      </c>
      <c r="C15" s="94">
        <v>3002207.2278786502</v>
      </c>
      <c r="D15" s="94">
        <v>3246174.2636881201</v>
      </c>
      <c r="E15" s="94">
        <v>3352147.6766709499</v>
      </c>
      <c r="F15" s="94">
        <v>3447162.5788390702</v>
      </c>
      <c r="G15" s="95">
        <f t="shared" si="0"/>
        <v>2.8344485784254081</v>
      </c>
      <c r="H15" s="92"/>
      <c r="J15" s="46"/>
      <c r="K15"/>
      <c r="V15" s="47"/>
      <c r="W15" s="48"/>
    </row>
    <row r="16" spans="1:23" s="45" customFormat="1" ht="15" customHeight="1" x14ac:dyDescent="0.15">
      <c r="A16" s="53" t="s">
        <v>72</v>
      </c>
      <c r="B16" s="94">
        <v>1612384.96332669</v>
      </c>
      <c r="C16" s="94">
        <v>1341893.7003025601</v>
      </c>
      <c r="D16" s="94">
        <v>1491052.7411081099</v>
      </c>
      <c r="E16" s="94">
        <v>1614197.64031644</v>
      </c>
      <c r="F16" s="94">
        <v>1660504.5330640799</v>
      </c>
      <c r="G16" s="95">
        <f t="shared" si="0"/>
        <v>2.8687250923351781</v>
      </c>
      <c r="H16" s="104"/>
      <c r="I16" s="164"/>
      <c r="J16" s="164"/>
      <c r="K16"/>
      <c r="V16" s="47"/>
      <c r="W16" s="48"/>
    </row>
    <row r="17" spans="1:23" s="100" customFormat="1" ht="15" customHeight="1" x14ac:dyDescent="0.15">
      <c r="A17" s="53" t="s">
        <v>73</v>
      </c>
      <c r="B17" s="94">
        <v>1208237.6551375999</v>
      </c>
      <c r="C17" s="94">
        <v>770212.85322636995</v>
      </c>
      <c r="D17" s="94">
        <v>910519.60891561001</v>
      </c>
      <c r="E17" s="94">
        <v>1035089.14947319</v>
      </c>
      <c r="F17" s="94">
        <v>1086040.9827741999</v>
      </c>
      <c r="G17" s="95">
        <f t="shared" si="0"/>
        <v>4.9224584497810531</v>
      </c>
      <c r="H17" s="104"/>
      <c r="J17" s="99"/>
      <c r="K17"/>
      <c r="V17" s="101"/>
      <c r="W17" s="102"/>
    </row>
    <row r="18" spans="1:23" s="45" customFormat="1" ht="15" customHeight="1" x14ac:dyDescent="0.15">
      <c r="A18" s="53" t="s">
        <v>74</v>
      </c>
      <c r="B18" s="94">
        <v>1601438.10457995</v>
      </c>
      <c r="C18" s="94">
        <v>1630469.9340133499</v>
      </c>
      <c r="D18" s="94">
        <v>1756462.22089952</v>
      </c>
      <c r="E18" s="94">
        <v>2001934.79642135</v>
      </c>
      <c r="F18" s="94">
        <v>2120501.2387278499</v>
      </c>
      <c r="G18" s="95">
        <f t="shared" si="0"/>
        <v>5.9225926098316783</v>
      </c>
      <c r="H18" s="104"/>
      <c r="J18" s="46"/>
      <c r="K18"/>
      <c r="V18" s="47"/>
      <c r="W18" s="48"/>
    </row>
    <row r="19" spans="1:23" s="45" customFormat="1" ht="15" customHeight="1" x14ac:dyDescent="0.15">
      <c r="A19" s="53" t="s">
        <v>75</v>
      </c>
      <c r="B19" s="94">
        <v>2028404.7358498501</v>
      </c>
      <c r="C19" s="94">
        <v>2142529.41745767</v>
      </c>
      <c r="D19" s="94">
        <v>2281831.5634212401</v>
      </c>
      <c r="E19" s="94">
        <v>2360479.14908324</v>
      </c>
      <c r="F19" s="94">
        <v>2402093.6610025</v>
      </c>
      <c r="G19" s="95">
        <f t="shared" si="0"/>
        <v>1.7629688419583012</v>
      </c>
      <c r="H19" s="104"/>
      <c r="I19" s="46"/>
      <c r="J19" s="46"/>
      <c r="V19" s="47"/>
      <c r="W19" s="48"/>
    </row>
    <row r="20" spans="1:23" s="100" customFormat="1" ht="15" customHeight="1" x14ac:dyDescent="0.15">
      <c r="A20" s="53" t="s">
        <v>76</v>
      </c>
      <c r="B20" s="94">
        <v>2938305.6282561598</v>
      </c>
      <c r="C20" s="94">
        <v>2869377.7460781401</v>
      </c>
      <c r="D20" s="94">
        <v>2968762.3030695501</v>
      </c>
      <c r="E20" s="94">
        <v>3022830.0637946399</v>
      </c>
      <c r="F20" s="94">
        <v>3083286.66507053</v>
      </c>
      <c r="G20" s="95">
        <f t="shared" si="0"/>
        <v>1.999999999999913</v>
      </c>
      <c r="H20" s="104"/>
      <c r="I20" s="99"/>
      <c r="J20" s="99"/>
      <c r="V20" s="101"/>
      <c r="W20" s="102"/>
    </row>
    <row r="21" spans="1:23" s="53" customFormat="1" ht="30.75" customHeight="1" x14ac:dyDescent="0.15">
      <c r="A21" s="53" t="s">
        <v>79</v>
      </c>
      <c r="B21" s="94">
        <v>4530371.93822907</v>
      </c>
      <c r="C21" s="94">
        <v>4386444.8561019003</v>
      </c>
      <c r="D21" s="94">
        <v>4593979.3902522502</v>
      </c>
      <c r="E21" s="94">
        <v>4941046.5511941202</v>
      </c>
      <c r="F21" s="94">
        <v>5489450.29471175</v>
      </c>
      <c r="G21" s="95">
        <f t="shared" si="0"/>
        <v>11.098939016980026</v>
      </c>
      <c r="H21" s="104"/>
      <c r="I21" s="52"/>
      <c r="J21" s="52"/>
      <c r="V21" s="54"/>
      <c r="W21" s="55"/>
    </row>
    <row r="22" spans="1:23" s="103" customFormat="1" ht="30.75" customHeight="1" x14ac:dyDescent="0.15">
      <c r="A22" s="53" t="s">
        <v>82</v>
      </c>
      <c r="B22" s="94">
        <v>1496866.0802991099</v>
      </c>
      <c r="C22" s="94">
        <v>1490844.2566681399</v>
      </c>
      <c r="D22" s="94">
        <v>1488096.5189928899</v>
      </c>
      <c r="E22" s="94">
        <v>1492881.0759851499</v>
      </c>
      <c r="F22" s="94">
        <v>1475092.55382238</v>
      </c>
      <c r="G22" s="95">
        <f t="shared" si="0"/>
        <v>-1.19155654451788</v>
      </c>
      <c r="H22" s="104"/>
      <c r="I22" s="105"/>
      <c r="J22" s="105"/>
      <c r="V22" s="106"/>
      <c r="W22" s="107"/>
    </row>
    <row r="23" spans="1:23" s="100" customFormat="1" ht="30.75" customHeight="1" x14ac:dyDescent="0.25">
      <c r="A23" s="53" t="s">
        <v>84</v>
      </c>
      <c r="B23" s="94">
        <v>5032629.6440119296</v>
      </c>
      <c r="C23" s="94">
        <v>4943428.0337632196</v>
      </c>
      <c r="D23" s="94">
        <v>5187043.7750557195</v>
      </c>
      <c r="E23" s="94">
        <v>5454996.0419997098</v>
      </c>
      <c r="F23" s="94">
        <v>5527954.0623292299</v>
      </c>
      <c r="G23" s="95">
        <f t="shared" si="0"/>
        <v>1.3374532221067437</v>
      </c>
      <c r="H23" s="92"/>
      <c r="I23" s="99"/>
      <c r="J23" s="99"/>
      <c r="V23" s="101"/>
      <c r="W23" s="102"/>
    </row>
    <row r="24" spans="1:23" s="45" customFormat="1" ht="15" customHeight="1" x14ac:dyDescent="0.25">
      <c r="A24" s="151" t="s">
        <v>85</v>
      </c>
      <c r="B24" s="57">
        <v>1313057.8525666101</v>
      </c>
      <c r="C24" s="57">
        <v>1074885.81978457</v>
      </c>
      <c r="D24" s="57">
        <v>1169727.1333457199</v>
      </c>
      <c r="E24" s="57">
        <v>1217909.28864025</v>
      </c>
      <c r="F24" s="57">
        <v>1264454.6804704401</v>
      </c>
      <c r="G24" s="58">
        <f t="shared" si="0"/>
        <v>3.8217453684219915</v>
      </c>
      <c r="H24" s="92"/>
      <c r="I24" s="46"/>
      <c r="J24" s="46"/>
      <c r="V24" s="47"/>
      <c r="W24" s="48"/>
    </row>
    <row r="25" spans="1:23" ht="15" customHeight="1" x14ac:dyDescent="0.25">
      <c r="A25" s="183" t="s">
        <v>153</v>
      </c>
      <c r="B25" s="183"/>
      <c r="C25" s="183"/>
      <c r="D25" s="183"/>
      <c r="E25" s="183"/>
      <c r="F25" s="183"/>
      <c r="G25" s="183"/>
    </row>
    <row r="26" spans="1:23" x14ac:dyDescent="0.25">
      <c r="A26" s="59" t="s">
        <v>86</v>
      </c>
      <c r="B26" s="60"/>
      <c r="C26" s="60"/>
      <c r="D26" s="61"/>
      <c r="E26" s="60"/>
      <c r="F26" s="60"/>
      <c r="G26" s="60"/>
    </row>
    <row r="27" spans="1:23" x14ac:dyDescent="0.25">
      <c r="B27" s="27"/>
      <c r="C27" s="27"/>
      <c r="D27" s="27"/>
      <c r="E27" s="27"/>
      <c r="F27" s="27"/>
      <c r="G27" s="27"/>
    </row>
    <row r="29" spans="1:23" x14ac:dyDescent="0.25">
      <c r="D29" s="108"/>
      <c r="E29" s="108"/>
      <c r="F29" s="108"/>
    </row>
  </sheetData>
  <mergeCells count="5">
    <mergeCell ref="A2:C2"/>
    <mergeCell ref="A3:G3"/>
    <mergeCell ref="A4:G4"/>
    <mergeCell ref="A5:G5"/>
    <mergeCell ref="A25:G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I30"/>
  <sheetViews>
    <sheetView showGridLines="0" zoomScaleNormal="100" workbookViewId="0"/>
  </sheetViews>
  <sheetFormatPr baseColWidth="10" defaultColWidth="12.875" defaultRowHeight="15" x14ac:dyDescent="0.25"/>
  <cols>
    <col min="1" max="1" width="73.5" style="63" customWidth="1"/>
    <col min="2" max="6" width="7" style="63" customWidth="1"/>
    <col min="7" max="7" width="8.5" style="63" customWidth="1"/>
    <col min="8" max="8" width="6.625" style="63" customWidth="1"/>
    <col min="9" max="16384" width="12.875" style="63"/>
  </cols>
  <sheetData>
    <row r="3" spans="1:9" x14ac:dyDescent="0.25">
      <c r="A3" s="184" t="s">
        <v>18</v>
      </c>
      <c r="B3" s="184"/>
      <c r="C3" s="184"/>
      <c r="D3" s="184"/>
      <c r="E3" s="184"/>
      <c r="F3" s="184"/>
    </row>
    <row r="4" spans="1:9" ht="15.75" customHeight="1" x14ac:dyDescent="0.25">
      <c r="A4" s="185" t="s">
        <v>96</v>
      </c>
      <c r="B4" s="185"/>
      <c r="C4" s="185"/>
      <c r="D4" s="185"/>
      <c r="E4" s="185"/>
      <c r="F4" s="185"/>
    </row>
    <row r="5" spans="1:9" ht="15.75" customHeight="1" x14ac:dyDescent="0.25">
      <c r="A5" s="186" t="s">
        <v>97</v>
      </c>
      <c r="B5" s="186"/>
      <c r="C5" s="186"/>
      <c r="D5" s="186"/>
      <c r="E5" s="186"/>
      <c r="F5" s="186"/>
    </row>
    <row r="6" spans="1:9" ht="31.5" customHeight="1" x14ac:dyDescent="0.25">
      <c r="A6" s="30" t="s">
        <v>55</v>
      </c>
      <c r="B6" s="31">
        <v>2019</v>
      </c>
      <c r="C6" s="31">
        <v>2020</v>
      </c>
      <c r="D6" s="31">
        <v>2021</v>
      </c>
      <c r="E6" s="31">
        <v>2022</v>
      </c>
      <c r="F6" s="31">
        <v>2023</v>
      </c>
    </row>
    <row r="7" spans="1:9" ht="15.75" customHeight="1" x14ac:dyDescent="0.25">
      <c r="A7" s="34" t="s">
        <v>58</v>
      </c>
      <c r="B7" s="91">
        <v>2.4175118200000001</v>
      </c>
      <c r="C7" s="91">
        <v>-4.2733543200000002</v>
      </c>
      <c r="D7" s="91">
        <v>7.9357622499999998</v>
      </c>
      <c r="E7" s="91">
        <v>4.5514917800000001</v>
      </c>
      <c r="F7" s="91">
        <v>4.9941365900000001</v>
      </c>
      <c r="G7" s="86"/>
      <c r="I7" s="86"/>
    </row>
    <row r="8" spans="1:9" ht="15.75" customHeight="1" x14ac:dyDescent="0.25">
      <c r="A8" s="67" t="s">
        <v>60</v>
      </c>
      <c r="B8" s="95">
        <v>0.44270611999999998</v>
      </c>
      <c r="C8" s="95">
        <v>-11.237427719999999</v>
      </c>
      <c r="D8" s="95">
        <v>17.151336010000001</v>
      </c>
      <c r="E8" s="95">
        <v>6.2220864999999996</v>
      </c>
      <c r="F8" s="95">
        <v>4.8158885099999997</v>
      </c>
      <c r="G8" s="27"/>
      <c r="H8" s="27"/>
    </row>
    <row r="9" spans="1:9" ht="15.75" customHeight="1" x14ac:dyDescent="0.25">
      <c r="A9" s="41" t="s">
        <v>63</v>
      </c>
      <c r="B9" s="98">
        <v>2.57273599</v>
      </c>
      <c r="C9" s="98">
        <v>-3.7201343100000002</v>
      </c>
      <c r="D9" s="98">
        <v>7.2361981000000002</v>
      </c>
      <c r="E9" s="98">
        <v>4.4072469099999996</v>
      </c>
      <c r="F9" s="98">
        <v>5.0094899599999998</v>
      </c>
    </row>
    <row r="10" spans="1:9" ht="15.75" customHeight="1" x14ac:dyDescent="0.25">
      <c r="A10" s="44" t="s">
        <v>66</v>
      </c>
      <c r="B10" s="91">
        <v>-1.4652296300000001</v>
      </c>
      <c r="C10" s="91">
        <v>-1.37119255</v>
      </c>
      <c r="D10" s="91">
        <v>2.2251597900000002</v>
      </c>
      <c r="E10" s="91">
        <v>-2.3293950200000002</v>
      </c>
      <c r="F10" s="91">
        <v>2.0935344300000001</v>
      </c>
      <c r="G10" s="92"/>
      <c r="H10" s="166"/>
    </row>
    <row r="11" spans="1:9" ht="15.75" customHeight="1" x14ac:dyDescent="0.25">
      <c r="A11" s="72" t="s">
        <v>68</v>
      </c>
      <c r="B11" s="95">
        <v>-12.74353771</v>
      </c>
      <c r="C11" s="95">
        <v>2.12150741</v>
      </c>
      <c r="D11" s="95">
        <v>-0.73609031000000003</v>
      </c>
      <c r="E11" s="95">
        <v>-0.46170314000000001</v>
      </c>
      <c r="F11" s="95">
        <v>5.8096959799999999</v>
      </c>
      <c r="G11" s="92"/>
      <c r="H11" s="27"/>
    </row>
    <row r="12" spans="1:9" ht="15.75" customHeight="1" x14ac:dyDescent="0.25">
      <c r="A12" s="72" t="s">
        <v>69</v>
      </c>
      <c r="B12" s="95">
        <v>3.00878033</v>
      </c>
      <c r="C12" s="95">
        <v>2.1427412700000001</v>
      </c>
      <c r="D12" s="95">
        <v>18.043766479999999</v>
      </c>
      <c r="E12" s="95">
        <v>3.3979336600000001</v>
      </c>
      <c r="F12" s="95">
        <v>7.62095228</v>
      </c>
      <c r="G12" s="27"/>
      <c r="H12" s="27"/>
    </row>
    <row r="13" spans="1:9" ht="15.75" customHeight="1" x14ac:dyDescent="0.25">
      <c r="A13" s="72" t="s">
        <v>70</v>
      </c>
      <c r="B13" s="95">
        <v>1.54944842</v>
      </c>
      <c r="C13" s="95">
        <v>6.7146536299999999</v>
      </c>
      <c r="D13" s="95">
        <v>1.1256746500000001</v>
      </c>
      <c r="E13" s="95">
        <v>5.9810320900000002</v>
      </c>
      <c r="F13" s="95">
        <v>1.7932519499999999</v>
      </c>
      <c r="G13" s="27"/>
      <c r="H13" s="27"/>
    </row>
    <row r="14" spans="1:9" ht="15.75" customHeight="1" x14ac:dyDescent="0.25">
      <c r="A14" s="72" t="s">
        <v>62</v>
      </c>
      <c r="B14" s="95">
        <v>-8.9274045199999996</v>
      </c>
      <c r="C14" s="95">
        <v>-0.92132221999999997</v>
      </c>
      <c r="D14" s="95">
        <v>3.1321128699999998</v>
      </c>
      <c r="E14" s="95">
        <v>-4.9164032500000001</v>
      </c>
      <c r="F14" s="95">
        <v>17.02565774</v>
      </c>
      <c r="G14" s="27"/>
      <c r="H14" s="27"/>
    </row>
    <row r="15" spans="1:9" ht="15.75" customHeight="1" x14ac:dyDescent="0.25">
      <c r="A15" s="72" t="s">
        <v>71</v>
      </c>
      <c r="B15" s="95">
        <v>0.39774934000000001</v>
      </c>
      <c r="C15" s="95">
        <v>-7.8284688400000002</v>
      </c>
      <c r="D15" s="95">
        <v>8.1262556900000007</v>
      </c>
      <c r="E15" s="95">
        <v>3.26456328</v>
      </c>
      <c r="F15" s="95">
        <v>2.8344485800000001</v>
      </c>
      <c r="G15" s="27"/>
      <c r="H15" s="27"/>
    </row>
    <row r="16" spans="1:9" ht="15.75" customHeight="1" x14ac:dyDescent="0.25">
      <c r="A16" s="72" t="s">
        <v>72</v>
      </c>
      <c r="B16" s="95">
        <v>-1.10816593</v>
      </c>
      <c r="C16" s="95">
        <v>-16.77584877</v>
      </c>
      <c r="D16" s="95">
        <v>11.11556309</v>
      </c>
      <c r="E16" s="95">
        <v>8.2589231000000005</v>
      </c>
      <c r="F16" s="95">
        <v>2.8687250899999999</v>
      </c>
      <c r="G16" s="27"/>
      <c r="H16" s="27"/>
    </row>
    <row r="17" spans="1:8" ht="15.75" customHeight="1" x14ac:dyDescent="0.25">
      <c r="A17" s="72" t="s">
        <v>73</v>
      </c>
      <c r="B17" s="95">
        <v>3.7617762099999998</v>
      </c>
      <c r="C17" s="95">
        <v>-36.253199029999998</v>
      </c>
      <c r="D17" s="95">
        <v>18.21662091</v>
      </c>
      <c r="E17" s="95">
        <v>13.68114858</v>
      </c>
      <c r="F17" s="95">
        <v>4.9224584499999997</v>
      </c>
      <c r="G17" s="27"/>
      <c r="H17" s="27"/>
    </row>
    <row r="18" spans="1:8" ht="15.75" customHeight="1" x14ac:dyDescent="0.25">
      <c r="A18" s="72" t="s">
        <v>74</v>
      </c>
      <c r="B18" s="95">
        <v>3.5493285000000001</v>
      </c>
      <c r="C18" s="95">
        <v>1.81285991</v>
      </c>
      <c r="D18" s="95">
        <v>7.7273603299999998</v>
      </c>
      <c r="E18" s="95">
        <v>13.9753974</v>
      </c>
      <c r="F18" s="95">
        <v>5.9225926099999997</v>
      </c>
      <c r="G18" s="27"/>
      <c r="H18" s="27"/>
    </row>
    <row r="19" spans="1:8" ht="15.75" customHeight="1" x14ac:dyDescent="0.25">
      <c r="A19" s="72" t="s">
        <v>75</v>
      </c>
      <c r="B19" s="95">
        <v>3.37579926</v>
      </c>
      <c r="C19" s="95">
        <v>5.6263269200000003</v>
      </c>
      <c r="D19" s="95">
        <v>6.5017611799999999</v>
      </c>
      <c r="E19" s="95">
        <v>3.4466867300000001</v>
      </c>
      <c r="F19" s="95">
        <v>1.7629688400000001</v>
      </c>
      <c r="G19" s="27"/>
      <c r="H19" s="27"/>
    </row>
    <row r="20" spans="1:8" ht="15.75" customHeight="1" x14ac:dyDescent="0.25">
      <c r="A20" s="72" t="s">
        <v>76</v>
      </c>
      <c r="B20" s="95">
        <v>1.8906042300000001</v>
      </c>
      <c r="C20" s="95">
        <v>-2.34583773</v>
      </c>
      <c r="D20" s="95">
        <v>3.4636275099999998</v>
      </c>
      <c r="E20" s="95">
        <v>1.8212222899999999</v>
      </c>
      <c r="F20" s="95">
        <v>2</v>
      </c>
      <c r="G20" s="27"/>
      <c r="H20" s="27"/>
    </row>
    <row r="21" spans="1:8" ht="15.75" customHeight="1" x14ac:dyDescent="0.25">
      <c r="A21" s="72" t="s">
        <v>79</v>
      </c>
      <c r="B21" s="95">
        <v>9.93192144</v>
      </c>
      <c r="C21" s="95">
        <v>-3.1769374400000001</v>
      </c>
      <c r="D21" s="95">
        <v>4.7312696499999998</v>
      </c>
      <c r="E21" s="95">
        <v>7.5548262499999996</v>
      </c>
      <c r="F21" s="95">
        <v>11.09893902</v>
      </c>
      <c r="G21" s="27"/>
      <c r="H21" s="27"/>
    </row>
    <row r="22" spans="1:8" ht="15.75" customHeight="1" x14ac:dyDescent="0.25">
      <c r="A22" s="72" t="s">
        <v>82</v>
      </c>
      <c r="B22" s="95">
        <v>0.82960608999999996</v>
      </c>
      <c r="C22" s="95">
        <v>-0.40229542000000001</v>
      </c>
      <c r="D22" s="95">
        <v>-0.18430748999999999</v>
      </c>
      <c r="E22" s="95">
        <v>0.32152195</v>
      </c>
      <c r="F22" s="95">
        <v>-1.1915565400000001</v>
      </c>
      <c r="G22" s="27"/>
      <c r="H22" s="27"/>
    </row>
    <row r="23" spans="1:8" ht="15.75" customHeight="1" x14ac:dyDescent="0.25">
      <c r="A23" s="72" t="s">
        <v>84</v>
      </c>
      <c r="B23" s="95">
        <v>4.3663978999999999</v>
      </c>
      <c r="C23" s="95">
        <v>-1.77246522</v>
      </c>
      <c r="D23" s="95">
        <v>4.9280729799999996</v>
      </c>
      <c r="E23" s="95">
        <v>5.1657992200000002</v>
      </c>
      <c r="F23" s="95">
        <v>1.33745322</v>
      </c>
      <c r="G23" s="27"/>
      <c r="H23" s="27"/>
    </row>
    <row r="24" spans="1:8" ht="15.75" customHeight="1" x14ac:dyDescent="0.25">
      <c r="A24" s="78" t="s">
        <v>85</v>
      </c>
      <c r="B24" s="58">
        <v>2.6534965700000002</v>
      </c>
      <c r="C24" s="58">
        <v>-18.138731079999999</v>
      </c>
      <c r="D24" s="58">
        <v>8.8233849400000004</v>
      </c>
      <c r="E24" s="58">
        <v>4.1190935800000004</v>
      </c>
      <c r="F24" s="58">
        <v>3.8217453699999999</v>
      </c>
      <c r="G24" s="27"/>
      <c r="H24" s="27"/>
    </row>
    <row r="25" spans="1:8" x14ac:dyDescent="0.25">
      <c r="A25" s="183" t="s">
        <v>153</v>
      </c>
      <c r="B25" s="183"/>
      <c r="C25" s="183"/>
      <c r="D25" s="183"/>
      <c r="E25" s="183"/>
      <c r="F25" s="183"/>
    </row>
    <row r="26" spans="1:8" x14ac:dyDescent="0.25">
      <c r="A26" s="59" t="s">
        <v>86</v>
      </c>
      <c r="B26" s="60"/>
      <c r="C26" s="60"/>
      <c r="D26" s="61"/>
      <c r="E26" s="60"/>
      <c r="F26" s="60"/>
    </row>
    <row r="27" spans="1:8" x14ac:dyDescent="0.25">
      <c r="B27" s="27"/>
      <c r="C27" s="27"/>
      <c r="D27" s="27"/>
      <c r="E27" s="27"/>
    </row>
    <row r="28" spans="1:8" x14ac:dyDescent="0.25">
      <c r="B28" s="82"/>
      <c r="C28" s="82"/>
      <c r="D28" s="82"/>
      <c r="E28" s="82"/>
    </row>
    <row r="29" spans="1:8" x14ac:dyDescent="0.25">
      <c r="B29" s="27"/>
      <c r="C29" s="27"/>
      <c r="D29" s="27"/>
      <c r="E29" s="27"/>
    </row>
    <row r="30" spans="1:8" x14ac:dyDescent="0.25">
      <c r="B30" s="27"/>
      <c r="C30" s="27"/>
      <c r="D30" s="27"/>
      <c r="E30" s="27"/>
    </row>
  </sheetData>
  <mergeCells count="4">
    <mergeCell ref="A3:F3"/>
    <mergeCell ref="A4:F4"/>
    <mergeCell ref="A5:F5"/>
    <mergeCell ref="A25:F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G31"/>
  <sheetViews>
    <sheetView showGridLines="0" zoomScaleNormal="100" workbookViewId="0"/>
  </sheetViews>
  <sheetFormatPr baseColWidth="10" defaultColWidth="12.875" defaultRowHeight="15" x14ac:dyDescent="0.25"/>
  <cols>
    <col min="1" max="1" width="78.75" style="63" customWidth="1"/>
    <col min="2" max="6" width="7.375" style="63" customWidth="1"/>
    <col min="7" max="16384" width="12.875" style="63"/>
  </cols>
  <sheetData>
    <row r="3" spans="1:7" x14ac:dyDescent="0.25">
      <c r="A3" s="184" t="s">
        <v>20</v>
      </c>
      <c r="B3" s="184"/>
      <c r="C3" s="184"/>
      <c r="D3" s="184"/>
      <c r="E3" s="184"/>
      <c r="F3" s="184"/>
    </row>
    <row r="4" spans="1:7" x14ac:dyDescent="0.25">
      <c r="A4" s="184" t="s">
        <v>98</v>
      </c>
      <c r="B4" s="184"/>
      <c r="C4" s="184"/>
      <c r="D4" s="184"/>
      <c r="E4" s="184"/>
      <c r="F4" s="184"/>
    </row>
    <row r="5" spans="1:7" ht="15.75" customHeight="1" x14ac:dyDescent="0.25">
      <c r="A5" s="186" t="s">
        <v>97</v>
      </c>
      <c r="B5" s="186"/>
      <c r="C5" s="186"/>
      <c r="D5" s="186"/>
      <c r="E5" s="186"/>
      <c r="F5" s="186"/>
    </row>
    <row r="6" spans="1:7" ht="31.5" customHeight="1" x14ac:dyDescent="0.25">
      <c r="A6" s="30" t="s">
        <v>55</v>
      </c>
      <c r="B6" s="31">
        <v>2019</v>
      </c>
      <c r="C6" s="31">
        <v>2020</v>
      </c>
      <c r="D6" s="31">
        <v>2021</v>
      </c>
      <c r="E6" s="31">
        <v>2022</v>
      </c>
      <c r="F6" s="31">
        <v>2023</v>
      </c>
    </row>
    <row r="7" spans="1:7" ht="15.75" customHeight="1" x14ac:dyDescent="0.25">
      <c r="A7" s="34" t="s">
        <v>58</v>
      </c>
      <c r="B7" s="91">
        <v>2.4175118200000001</v>
      </c>
      <c r="C7" s="91">
        <v>-4.2733543200000002</v>
      </c>
      <c r="D7" s="91">
        <v>7.9357622499999998</v>
      </c>
      <c r="E7" s="91">
        <v>4.5514917800000001</v>
      </c>
      <c r="F7" s="91">
        <v>4.9941365900000001</v>
      </c>
    </row>
    <row r="8" spans="1:7" ht="15.75" customHeight="1" x14ac:dyDescent="0.25">
      <c r="A8" s="67" t="s">
        <v>60</v>
      </c>
      <c r="B8" s="95">
        <v>3.226184E-2</v>
      </c>
      <c r="C8" s="95">
        <v>-0.82699577999999996</v>
      </c>
      <c r="D8" s="95">
        <v>1.21011526</v>
      </c>
      <c r="E8" s="95">
        <v>0.49453629999999998</v>
      </c>
      <c r="F8" s="95">
        <v>0.38191913</v>
      </c>
      <c r="G8" s="27"/>
    </row>
    <row r="9" spans="1:7" ht="15.75" customHeight="1" x14ac:dyDescent="0.25">
      <c r="A9" s="41" t="s">
        <v>63</v>
      </c>
      <c r="B9" s="98">
        <v>2.3852499699999998</v>
      </c>
      <c r="C9" s="98">
        <v>-3.4463585399999999</v>
      </c>
      <c r="D9" s="98">
        <v>6.7256469900000004</v>
      </c>
      <c r="E9" s="98">
        <v>4.0569554800000001</v>
      </c>
      <c r="F9" s="98">
        <v>4.6122174600000001</v>
      </c>
    </row>
    <row r="10" spans="1:7" ht="15.75" customHeight="1" x14ac:dyDescent="0.25">
      <c r="A10" s="44" t="s">
        <v>66</v>
      </c>
      <c r="B10" s="91">
        <v>-6.5698380000000001E-2</v>
      </c>
      <c r="C10" s="91">
        <v>-5.7618210000000003E-2</v>
      </c>
      <c r="D10" s="91">
        <v>9.6665959999999995E-2</v>
      </c>
      <c r="E10" s="91">
        <v>-0.101718</v>
      </c>
      <c r="F10" s="91">
        <v>8.667387E-2</v>
      </c>
      <c r="G10" s="27"/>
    </row>
    <row r="11" spans="1:7" ht="15.75" customHeight="1" x14ac:dyDescent="0.25">
      <c r="A11" s="72" t="s">
        <v>68</v>
      </c>
      <c r="B11" s="95">
        <v>-4.2912840000000001E-2</v>
      </c>
      <c r="C11" s="95">
        <v>6.2859300000000003E-3</v>
      </c>
      <c r="D11" s="95">
        <v>-2.4091799999999999E-3</v>
      </c>
      <c r="E11" s="95">
        <v>-1.47993E-3</v>
      </c>
      <c r="F11" s="95">
        <v>1.7510060000000001E-2</v>
      </c>
      <c r="G11" s="27"/>
    </row>
    <row r="12" spans="1:7" ht="15.75" customHeight="1" x14ac:dyDescent="0.25">
      <c r="A12" s="72" t="s">
        <v>69</v>
      </c>
      <c r="B12" s="95">
        <v>0.35877691</v>
      </c>
      <c r="C12" s="95">
        <v>0.25812415</v>
      </c>
      <c r="D12" s="95">
        <v>2.3079504700000002</v>
      </c>
      <c r="E12" s="95">
        <v>0.46665169000000001</v>
      </c>
      <c r="F12" s="95">
        <v>1.07303474</v>
      </c>
      <c r="G12" s="27"/>
    </row>
    <row r="13" spans="1:7" ht="15.75" customHeight="1" x14ac:dyDescent="0.25">
      <c r="A13" s="72" t="s">
        <v>70</v>
      </c>
      <c r="B13" s="95">
        <v>4.1445740000000002E-2</v>
      </c>
      <c r="C13" s="95">
        <v>0.18575675</v>
      </c>
      <c r="D13" s="95">
        <v>3.4537329999999998E-2</v>
      </c>
      <c r="E13" s="95">
        <v>0.15336744999999999</v>
      </c>
      <c r="F13" s="95">
        <v>4.5213419999999997E-2</v>
      </c>
      <c r="G13" s="27"/>
    </row>
    <row r="14" spans="1:7" ht="15.75" customHeight="1" x14ac:dyDescent="0.25">
      <c r="A14" s="72" t="s">
        <v>62</v>
      </c>
      <c r="B14" s="95">
        <v>-0.41264250000000002</v>
      </c>
      <c r="C14" s="95">
        <v>-3.7999730000000002E-2</v>
      </c>
      <c r="D14" s="95">
        <v>0.13097134999999999</v>
      </c>
      <c r="E14" s="95">
        <v>-0.19604789</v>
      </c>
      <c r="F14" s="95">
        <v>0.63738512999999997</v>
      </c>
      <c r="G14" s="27"/>
    </row>
    <row r="15" spans="1:7" ht="15.75" customHeight="1" x14ac:dyDescent="0.25">
      <c r="A15" s="72" t="s">
        <v>71</v>
      </c>
      <c r="B15" s="95">
        <v>3.6766779999999999E-2</v>
      </c>
      <c r="C15" s="95">
        <v>-0.70911426</v>
      </c>
      <c r="D15" s="95">
        <v>0.71300768999999997</v>
      </c>
      <c r="E15" s="95">
        <v>0.30759850999999999</v>
      </c>
      <c r="F15" s="95">
        <v>0.2766536</v>
      </c>
      <c r="G15" s="27"/>
    </row>
    <row r="16" spans="1:7" ht="15.75" customHeight="1" x14ac:dyDescent="0.25">
      <c r="A16" s="72" t="s">
        <v>72</v>
      </c>
      <c r="B16" s="95">
        <v>-5.0657099999999997E-2</v>
      </c>
      <c r="C16" s="95">
        <v>-0.74462508000000005</v>
      </c>
      <c r="D16" s="95">
        <v>0.42413806999999998</v>
      </c>
      <c r="E16" s="95">
        <v>0.32448738999999999</v>
      </c>
      <c r="F16" s="95">
        <v>0.12089633</v>
      </c>
      <c r="G16" s="27"/>
    </row>
    <row r="17" spans="1:7" ht="15.75" customHeight="1" x14ac:dyDescent="0.25">
      <c r="A17" s="72" t="s">
        <v>73</v>
      </c>
      <c r="B17" s="95">
        <v>0.12564584000000001</v>
      </c>
      <c r="C17" s="95">
        <v>-1.2333744900000001</v>
      </c>
      <c r="D17" s="95">
        <v>0.42185067999999998</v>
      </c>
      <c r="E17" s="95">
        <v>0.32460366000000002</v>
      </c>
      <c r="F17" s="95">
        <v>0.12815255</v>
      </c>
      <c r="G17" s="27"/>
    </row>
    <row r="18" spans="1:7" ht="15.75" customHeight="1" x14ac:dyDescent="0.25">
      <c r="A18" s="72" t="s">
        <v>74</v>
      </c>
      <c r="B18" s="95">
        <v>0.15450374</v>
      </c>
      <c r="C18" s="95">
        <v>7.9931509999999997E-2</v>
      </c>
      <c r="D18" s="95">
        <v>0.35757835999999998</v>
      </c>
      <c r="E18" s="95">
        <v>0.64854813</v>
      </c>
      <c r="F18" s="95">
        <v>0.30001276999999998</v>
      </c>
      <c r="G18" s="27"/>
    </row>
    <row r="19" spans="1:7" ht="15.75" customHeight="1" x14ac:dyDescent="0.25">
      <c r="A19" s="72" t="s">
        <v>75</v>
      </c>
      <c r="B19" s="95">
        <v>0.18631976</v>
      </c>
      <c r="C19" s="95">
        <v>0.30941081999999998</v>
      </c>
      <c r="D19" s="95">
        <v>0.37227789</v>
      </c>
      <c r="E19" s="95">
        <v>0.18535558999999999</v>
      </c>
      <c r="F19" s="95">
        <v>9.4191650000000002E-2</v>
      </c>
      <c r="G19" s="27"/>
    </row>
    <row r="20" spans="1:7" ht="15.75" customHeight="1" x14ac:dyDescent="0.25">
      <c r="A20" s="72" t="s">
        <v>76</v>
      </c>
      <c r="B20" s="95">
        <v>0.15390152000000001</v>
      </c>
      <c r="C20" s="95">
        <v>-0.18560834000000001</v>
      </c>
      <c r="D20" s="95">
        <v>0.28034039999999999</v>
      </c>
      <c r="E20" s="95">
        <v>0.13887426999999999</v>
      </c>
      <c r="F20" s="95">
        <v>0.1450515</v>
      </c>
      <c r="G20" s="27"/>
    </row>
    <row r="21" spans="1:7" ht="15.75" customHeight="1" x14ac:dyDescent="0.25">
      <c r="A21" s="72" t="s">
        <v>79</v>
      </c>
      <c r="B21" s="95">
        <v>1.16321958</v>
      </c>
      <c r="C21" s="95">
        <v>-0.39438131999999998</v>
      </c>
      <c r="D21" s="95">
        <v>0.59592688000000005</v>
      </c>
      <c r="E21" s="95">
        <v>0.94104469999999996</v>
      </c>
      <c r="F21" s="95">
        <v>1.43303281</v>
      </c>
      <c r="G21" s="27"/>
    </row>
    <row r="22" spans="1:7" ht="15.75" customHeight="1" x14ac:dyDescent="0.25">
      <c r="A22" s="72" t="s">
        <v>82</v>
      </c>
      <c r="B22" s="95">
        <v>3.585824E-2</v>
      </c>
      <c r="C22" s="95">
        <v>-1.689336E-2</v>
      </c>
      <c r="D22" s="95">
        <v>-8.1299800000000002E-3</v>
      </c>
      <c r="E22" s="95">
        <v>1.3252720000000001E-2</v>
      </c>
      <c r="F22" s="95">
        <v>-4.4067849999999999E-2</v>
      </c>
      <c r="G22" s="27"/>
    </row>
    <row r="23" spans="1:7" ht="15.75" customHeight="1" x14ac:dyDescent="0.25">
      <c r="A23" s="72" t="s">
        <v>84</v>
      </c>
      <c r="B23" s="95">
        <v>0.60463175000000002</v>
      </c>
      <c r="C23" s="95">
        <v>-0.25293880000000002</v>
      </c>
      <c r="D23" s="95">
        <v>0.72881163999999998</v>
      </c>
      <c r="E23" s="95">
        <v>0.72383845999999996</v>
      </c>
      <c r="F23" s="95">
        <v>0.17744414999999999</v>
      </c>
      <c r="G23" s="27"/>
    </row>
    <row r="24" spans="1:7" ht="15.75" customHeight="1" x14ac:dyDescent="0.25">
      <c r="A24" s="78" t="s">
        <v>85</v>
      </c>
      <c r="B24" s="58">
        <v>9.6090919999999996E-2</v>
      </c>
      <c r="C24" s="58">
        <v>-0.65331410000000001</v>
      </c>
      <c r="D24" s="58">
        <v>0.27212943000000001</v>
      </c>
      <c r="E24" s="58">
        <v>0.12857872000000001</v>
      </c>
      <c r="F24" s="58">
        <v>0.12103272</v>
      </c>
      <c r="G24" s="27"/>
    </row>
    <row r="25" spans="1:7" ht="15" customHeight="1" x14ac:dyDescent="0.25">
      <c r="A25" s="183" t="s">
        <v>153</v>
      </c>
      <c r="B25" s="183"/>
      <c r="C25" s="183"/>
      <c r="D25" s="183"/>
      <c r="E25" s="183"/>
      <c r="F25" s="183"/>
    </row>
    <row r="26" spans="1:7" x14ac:dyDescent="0.25">
      <c r="A26" s="59" t="s">
        <v>86</v>
      </c>
      <c r="B26" s="60"/>
      <c r="C26" s="60"/>
      <c r="D26" s="61"/>
      <c r="E26" s="60"/>
      <c r="F26" s="60"/>
    </row>
    <row r="27" spans="1:7" x14ac:dyDescent="0.25">
      <c r="A27" s="26"/>
    </row>
    <row r="28" spans="1:7" x14ac:dyDescent="0.25">
      <c r="B28" s="27"/>
      <c r="C28" s="27"/>
      <c r="D28" s="27"/>
      <c r="E28" s="27"/>
      <c r="F28" s="27"/>
    </row>
    <row r="29" spans="1:7" x14ac:dyDescent="0.25">
      <c r="B29" s="82"/>
      <c r="C29" s="82"/>
      <c r="D29" s="82"/>
      <c r="E29" s="82"/>
      <c r="F29" s="82"/>
    </row>
    <row r="30" spans="1:7" x14ac:dyDescent="0.25">
      <c r="B30" s="27"/>
      <c r="C30" s="27"/>
      <c r="D30" s="27"/>
      <c r="E30" s="27"/>
      <c r="F30" s="27"/>
    </row>
    <row r="31" spans="1:7" x14ac:dyDescent="0.25">
      <c r="B31" s="27"/>
      <c r="C31" s="27"/>
      <c r="D31" s="27"/>
      <c r="E31" s="27"/>
      <c r="F31" s="27"/>
    </row>
  </sheetData>
  <mergeCells count="4">
    <mergeCell ref="A3:F3"/>
    <mergeCell ref="A4:F4"/>
    <mergeCell ref="A5:F5"/>
    <mergeCell ref="A25:F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K40"/>
  <sheetViews>
    <sheetView showGridLines="0" zoomScaleNormal="100" workbookViewId="0"/>
  </sheetViews>
  <sheetFormatPr baseColWidth="10" defaultRowHeight="12" x14ac:dyDescent="0.15"/>
  <cols>
    <col min="1" max="1" width="29" customWidth="1"/>
    <col min="6" max="6" width="18.5" style="85" customWidth="1"/>
    <col min="7" max="7" width="11" style="85"/>
    <col min="10" max="10" width="11" customWidth="1"/>
  </cols>
  <sheetData>
    <row r="2" spans="1:11" x14ac:dyDescent="0.15">
      <c r="A2" s="83"/>
      <c r="B2" s="83"/>
      <c r="C2" s="83"/>
    </row>
    <row r="3" spans="1:11" x14ac:dyDescent="0.15">
      <c r="A3" s="83"/>
      <c r="B3" s="83"/>
      <c r="C3" s="83"/>
      <c r="D3" s="85"/>
      <c r="E3" s="85"/>
      <c r="G3" s="109">
        <v>2022</v>
      </c>
    </row>
    <row r="4" spans="1:11" x14ac:dyDescent="0.15">
      <c r="A4" s="83"/>
      <c r="B4" s="109">
        <v>2023</v>
      </c>
      <c r="C4" s="154"/>
      <c r="D4" s="85"/>
      <c r="E4" s="85"/>
    </row>
    <row r="5" spans="1:11" x14ac:dyDescent="0.15">
      <c r="A5" s="85" t="s">
        <v>148</v>
      </c>
      <c r="B5" s="85">
        <v>2.2000000000000002</v>
      </c>
      <c r="C5" s="83"/>
      <c r="D5" s="85"/>
      <c r="E5" s="85"/>
    </row>
    <row r="6" spans="1:11" ht="15" x14ac:dyDescent="0.15">
      <c r="A6" s="85" t="s">
        <v>66</v>
      </c>
      <c r="B6" s="110">
        <v>2.0935344300000001</v>
      </c>
      <c r="C6" s="83"/>
      <c r="D6" s="85"/>
      <c r="E6" s="85"/>
    </row>
    <row r="7" spans="1:11" ht="15" x14ac:dyDescent="0.15">
      <c r="A7" s="85" t="s">
        <v>147</v>
      </c>
      <c r="B7" s="110">
        <v>2.8344485800000001</v>
      </c>
      <c r="C7" s="83"/>
      <c r="D7" s="85"/>
      <c r="E7" s="85"/>
    </row>
    <row r="8" spans="1:11" ht="15" x14ac:dyDescent="0.15">
      <c r="A8" s="85" t="s">
        <v>72</v>
      </c>
      <c r="B8" s="110">
        <v>2.8687250899999999</v>
      </c>
      <c r="C8" s="83"/>
      <c r="D8" s="85"/>
      <c r="E8" s="85"/>
    </row>
    <row r="9" spans="1:11" ht="15" x14ac:dyDescent="0.15">
      <c r="A9" s="85" t="s">
        <v>146</v>
      </c>
      <c r="B9" s="110">
        <v>4.9224584499999997</v>
      </c>
      <c r="C9" s="83"/>
      <c r="D9" s="85"/>
      <c r="E9" s="85"/>
    </row>
    <row r="10" spans="1:11" ht="15" x14ac:dyDescent="0.15">
      <c r="A10" s="85" t="s">
        <v>74</v>
      </c>
      <c r="B10" s="110">
        <v>5.9225926099999997</v>
      </c>
      <c r="C10" s="83"/>
      <c r="D10" s="85"/>
      <c r="E10" s="85"/>
      <c r="K10" s="83"/>
    </row>
    <row r="11" spans="1:11" ht="15" x14ac:dyDescent="0.15">
      <c r="A11" s="85" t="s">
        <v>69</v>
      </c>
      <c r="B11" s="110">
        <v>7.62095228</v>
      </c>
      <c r="C11" s="83"/>
      <c r="D11" s="85"/>
      <c r="E11" s="85"/>
      <c r="K11" s="83"/>
    </row>
    <row r="12" spans="1:11" ht="15" x14ac:dyDescent="0.15">
      <c r="A12" s="85" t="s">
        <v>89</v>
      </c>
      <c r="B12" s="110">
        <v>11.09893902</v>
      </c>
      <c r="C12" s="83"/>
      <c r="D12" s="85"/>
      <c r="E12" s="85"/>
      <c r="K12" s="83"/>
    </row>
    <row r="13" spans="1:11" ht="15" x14ac:dyDescent="0.15">
      <c r="A13" s="85" t="s">
        <v>62</v>
      </c>
      <c r="B13" s="110">
        <v>17.02565774</v>
      </c>
      <c r="C13" s="83"/>
      <c r="D13" s="85"/>
      <c r="E13" s="85"/>
      <c r="K13" s="83"/>
    </row>
    <row r="14" spans="1:11" ht="15" x14ac:dyDescent="0.15">
      <c r="A14" s="83"/>
      <c r="B14" s="155"/>
      <c r="C14" s="83"/>
      <c r="D14" s="85"/>
      <c r="E14" s="85"/>
      <c r="K14" s="83"/>
    </row>
    <row r="15" spans="1:11" x14ac:dyDescent="0.15">
      <c r="A15" s="83"/>
      <c r="B15" s="83"/>
      <c r="C15" s="83"/>
      <c r="D15" s="85"/>
      <c r="E15" s="85"/>
      <c r="K15" s="83"/>
    </row>
    <row r="16" spans="1:11" x14ac:dyDescent="0.15">
      <c r="A16" s="83"/>
      <c r="B16" s="83"/>
      <c r="D16" s="85"/>
      <c r="E16" s="85"/>
      <c r="K16" s="83"/>
    </row>
    <row r="17" spans="1:11" x14ac:dyDescent="0.15">
      <c r="K17" s="83"/>
    </row>
    <row r="18" spans="1:11" x14ac:dyDescent="0.15">
      <c r="A18" s="83"/>
    </row>
    <row r="19" spans="1:11" x14ac:dyDescent="0.15">
      <c r="A19" s="83"/>
    </row>
    <row r="20" spans="1:11" x14ac:dyDescent="0.15">
      <c r="A20" s="83"/>
      <c r="B20" s="83"/>
    </row>
    <row r="25" spans="1:11" x14ac:dyDescent="0.15">
      <c r="A25" s="83"/>
      <c r="B25" s="83"/>
      <c r="E25" s="104"/>
      <c r="F25" s="104"/>
      <c r="G25" s="104"/>
    </row>
    <row r="26" spans="1:11" x14ac:dyDescent="0.15">
      <c r="E26" s="104"/>
      <c r="F26" s="104"/>
      <c r="G26" s="104"/>
    </row>
    <row r="27" spans="1:11" x14ac:dyDescent="0.15">
      <c r="E27" s="104"/>
      <c r="F27" s="104"/>
      <c r="G27" s="104"/>
    </row>
    <row r="28" spans="1:11" x14ac:dyDescent="0.15">
      <c r="D28" s="104"/>
      <c r="E28" s="104"/>
      <c r="F28" s="104"/>
      <c r="G28" s="104"/>
      <c r="H28" s="104"/>
    </row>
    <row r="29" spans="1:11" x14ac:dyDescent="0.15">
      <c r="D29" s="104"/>
      <c r="E29" s="104"/>
      <c r="F29" s="104"/>
      <c r="G29" s="104"/>
      <c r="H29" s="104"/>
    </row>
    <row r="30" spans="1:11" x14ac:dyDescent="0.15">
      <c r="D30" s="104"/>
      <c r="E30" s="104"/>
      <c r="F30" s="104" t="s">
        <v>99</v>
      </c>
      <c r="G30" s="104">
        <v>0.9382947899999996</v>
      </c>
      <c r="H30" s="104"/>
    </row>
    <row r="31" spans="1:11" ht="15" customHeight="1" x14ac:dyDescent="0.15">
      <c r="D31" s="104"/>
      <c r="E31" s="104"/>
      <c r="F31" s="85" t="s">
        <v>66</v>
      </c>
      <c r="G31" s="160">
        <v>8.667387E-2</v>
      </c>
      <c r="H31" s="104"/>
    </row>
    <row r="32" spans="1:11" ht="15" x14ac:dyDescent="0.15">
      <c r="D32" s="104"/>
      <c r="E32" s="104"/>
      <c r="F32" s="85" t="s">
        <v>72</v>
      </c>
      <c r="G32" s="110">
        <v>0.12089633</v>
      </c>
      <c r="H32" s="104"/>
    </row>
    <row r="33" spans="4:8" ht="15" x14ac:dyDescent="0.15">
      <c r="D33" s="104"/>
      <c r="E33" s="104"/>
      <c r="F33" s="85" t="s">
        <v>146</v>
      </c>
      <c r="G33" s="110">
        <v>0.12815255</v>
      </c>
      <c r="H33" s="104"/>
    </row>
    <row r="34" spans="4:8" ht="15" x14ac:dyDescent="0.15">
      <c r="D34" s="104"/>
      <c r="E34" s="104"/>
      <c r="F34" s="85" t="s">
        <v>147</v>
      </c>
      <c r="G34" s="110">
        <v>0.2766536</v>
      </c>
      <c r="H34" s="104"/>
    </row>
    <row r="35" spans="4:8" ht="15" x14ac:dyDescent="0.15">
      <c r="D35" s="104"/>
      <c r="E35" s="104"/>
      <c r="F35" s="85" t="s">
        <v>74</v>
      </c>
      <c r="G35" s="110">
        <v>0.30001276999999998</v>
      </c>
      <c r="H35" s="104"/>
    </row>
    <row r="36" spans="4:8" ht="15" x14ac:dyDescent="0.15">
      <c r="D36" s="104"/>
      <c r="E36" s="104"/>
      <c r="F36" s="85" t="s">
        <v>62</v>
      </c>
      <c r="G36" s="110">
        <v>0.63738512999999997</v>
      </c>
      <c r="H36" s="104"/>
    </row>
    <row r="37" spans="4:8" ht="15" x14ac:dyDescent="0.15">
      <c r="D37" s="104"/>
      <c r="E37" s="104"/>
      <c r="F37" s="85" t="s">
        <v>89</v>
      </c>
      <c r="G37" s="110">
        <v>0.97577254000000002</v>
      </c>
      <c r="H37" s="104"/>
    </row>
    <row r="38" spans="4:8" ht="15" x14ac:dyDescent="0.15">
      <c r="D38" s="104"/>
      <c r="E38" s="104"/>
      <c r="F38" s="85" t="s">
        <v>69</v>
      </c>
      <c r="G38" s="110">
        <v>1.07303474</v>
      </c>
      <c r="H38" s="104"/>
    </row>
    <row r="39" spans="4:8" ht="15" customHeight="1" x14ac:dyDescent="0.15">
      <c r="F39" s="85" t="s">
        <v>89</v>
      </c>
      <c r="G39" s="110">
        <v>1.43303281</v>
      </c>
      <c r="H39" s="83"/>
    </row>
    <row r="40" spans="4:8" x14ac:dyDescent="0.15">
      <c r="F40" s="163"/>
      <c r="G40" s="163"/>
      <c r="H40" s="83"/>
    </row>
  </sheetData>
  <sortState xmlns:xlrd2="http://schemas.microsoft.com/office/spreadsheetml/2017/richdata2" ref="F31:G39">
    <sortCondition ref="G31:G39"/>
  </sortState>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43"/>
  <sheetViews>
    <sheetView showGridLines="0" zoomScaleNormal="100" workbookViewId="0">
      <selection sqref="A1:G1"/>
    </sheetView>
  </sheetViews>
  <sheetFormatPr baseColWidth="10" defaultColWidth="12.875" defaultRowHeight="15" x14ac:dyDescent="0.25"/>
  <cols>
    <col min="1" max="1" width="61.625" style="63" customWidth="1"/>
    <col min="2" max="6" width="10.375" style="63" customWidth="1"/>
    <col min="7" max="7" width="12.25" style="63" customWidth="1"/>
    <col min="8" max="16384" width="12.875" style="63"/>
  </cols>
  <sheetData>
    <row r="1" spans="1:8" ht="15.75" customHeight="1" x14ac:dyDescent="0.25">
      <c r="A1" s="187" t="s">
        <v>22</v>
      </c>
      <c r="B1" s="187"/>
      <c r="C1" s="187"/>
      <c r="D1" s="187"/>
      <c r="E1" s="187"/>
      <c r="F1" s="187"/>
      <c r="G1" s="187"/>
    </row>
    <row r="2" spans="1:8" ht="12" customHeight="1" x14ac:dyDescent="0.25">
      <c r="A2" s="188" t="s">
        <v>100</v>
      </c>
      <c r="B2" s="188"/>
      <c r="C2" s="188"/>
      <c r="D2" s="188"/>
      <c r="E2" s="188"/>
      <c r="F2" s="188"/>
      <c r="G2" s="188"/>
    </row>
    <row r="3" spans="1:8" ht="12" customHeight="1" x14ac:dyDescent="0.25">
      <c r="A3" s="188" t="s">
        <v>101</v>
      </c>
      <c r="B3" s="188"/>
      <c r="C3" s="188"/>
      <c r="D3" s="188"/>
      <c r="E3" s="188"/>
      <c r="F3" s="188"/>
      <c r="G3" s="188"/>
    </row>
    <row r="4" spans="1:8" ht="27.75" customHeight="1" x14ac:dyDescent="0.25">
      <c r="A4" s="111" t="s">
        <v>102</v>
      </c>
      <c r="B4" s="31">
        <v>2019</v>
      </c>
      <c r="C4" s="31">
        <v>2020</v>
      </c>
      <c r="D4" s="31">
        <v>2021</v>
      </c>
      <c r="E4" s="31">
        <v>2022</v>
      </c>
      <c r="F4" s="31">
        <v>2023</v>
      </c>
      <c r="G4" s="112" t="s">
        <v>103</v>
      </c>
    </row>
    <row r="5" spans="1:8" s="116" customFormat="1" ht="14.25" customHeight="1" x14ac:dyDescent="0.25">
      <c r="A5" s="113" t="s">
        <v>104</v>
      </c>
      <c r="B5" s="114">
        <f>SUM(B6:B26)</f>
        <v>1075514.5376798739</v>
      </c>
      <c r="C5" s="114">
        <f t="shared" ref="C5:F5" si="0">SUM(C6:C26)</f>
        <v>1108686.2926055216</v>
      </c>
      <c r="D5" s="114">
        <f t="shared" si="0"/>
        <v>1245746.0169202702</v>
      </c>
      <c r="E5" s="114">
        <f t="shared" si="0"/>
        <v>1269417.237964832</v>
      </c>
      <c r="F5" s="114">
        <f t="shared" si="0"/>
        <v>1227283.9404590586</v>
      </c>
      <c r="G5" s="114">
        <f>+F5/$F$37*100</f>
        <v>68.003242226937829</v>
      </c>
      <c r="H5" s="115"/>
    </row>
    <row r="6" spans="1:8" ht="12" customHeight="1" x14ac:dyDescent="0.25">
      <c r="A6" s="117" t="s">
        <v>105</v>
      </c>
      <c r="B6" s="118">
        <v>4389.0884514541867</v>
      </c>
      <c r="C6" s="118">
        <v>6027.0025615476652</v>
      </c>
      <c r="D6" s="118">
        <v>7112.5701892709649</v>
      </c>
      <c r="E6" s="118">
        <v>11140.917357097493</v>
      </c>
      <c r="F6" s="118">
        <v>10979.579071292796</v>
      </c>
      <c r="G6" s="118">
        <f t="shared" ref="G6:G37" si="1">+F6/$F$37*100</f>
        <v>0.60837345826888445</v>
      </c>
      <c r="H6" s="115"/>
    </row>
    <row r="7" spans="1:8" ht="12" customHeight="1" x14ac:dyDescent="0.25">
      <c r="A7" s="117" t="s">
        <v>106</v>
      </c>
      <c r="B7" s="118">
        <v>775.31439852976223</v>
      </c>
      <c r="C7" s="118">
        <v>1416.0436925966101</v>
      </c>
      <c r="D7" s="118">
        <v>1083.1172145235557</v>
      </c>
      <c r="E7" s="118">
        <v>1261.0029297982244</v>
      </c>
      <c r="F7" s="118">
        <v>992.64919357844383</v>
      </c>
      <c r="G7" s="118">
        <f t="shared" si="1"/>
        <v>5.5002238138991841E-2</v>
      </c>
      <c r="H7" s="115"/>
    </row>
    <row r="8" spans="1:8" ht="12" customHeight="1" x14ac:dyDescent="0.25">
      <c r="A8" s="117" t="s">
        <v>107</v>
      </c>
      <c r="B8" s="118">
        <v>1934.4555701229424</v>
      </c>
      <c r="C8" s="118">
        <v>2185.7963146134352</v>
      </c>
      <c r="D8" s="118">
        <v>2810.8580078492105</v>
      </c>
      <c r="E8" s="118">
        <v>5299.8955504779515</v>
      </c>
      <c r="F8" s="118">
        <v>3858.3156697536251</v>
      </c>
      <c r="G8" s="118">
        <f t="shared" si="1"/>
        <v>0.21378750786888376</v>
      </c>
      <c r="H8" s="115"/>
    </row>
    <row r="9" spans="1:8" ht="12" customHeight="1" x14ac:dyDescent="0.25">
      <c r="A9" s="117" t="s">
        <v>108</v>
      </c>
      <c r="B9" s="118">
        <v>12469.502981715726</v>
      </c>
      <c r="C9" s="118">
        <v>11230.506081955409</v>
      </c>
      <c r="D9" s="118">
        <v>6417.396213470729</v>
      </c>
      <c r="E9" s="118">
        <v>4509.9327715245963</v>
      </c>
      <c r="F9" s="118">
        <v>3973.5524443123431</v>
      </c>
      <c r="G9" s="118">
        <f t="shared" si="1"/>
        <v>0.22017272487973807</v>
      </c>
      <c r="H9" s="115"/>
    </row>
    <row r="10" spans="1:8" ht="12" customHeight="1" x14ac:dyDescent="0.25">
      <c r="A10" s="117" t="s">
        <v>109</v>
      </c>
      <c r="B10" s="118">
        <v>20702.930244366944</v>
      </c>
      <c r="C10" s="118">
        <v>15101.442317212064</v>
      </c>
      <c r="D10" s="118">
        <v>10788.405223497146</v>
      </c>
      <c r="E10" s="118">
        <v>11293.297348170943</v>
      </c>
      <c r="F10" s="118">
        <v>9044.8476830344189</v>
      </c>
      <c r="G10" s="118">
        <f t="shared" si="1"/>
        <v>0.5011708762888889</v>
      </c>
      <c r="H10" s="115"/>
    </row>
    <row r="11" spans="1:8" ht="12" customHeight="1" x14ac:dyDescent="0.25">
      <c r="A11" s="117" t="s">
        <v>110</v>
      </c>
      <c r="B11" s="118">
        <v>16756.734997197404</v>
      </c>
      <c r="C11" s="118">
        <v>11640.79737417728</v>
      </c>
      <c r="D11" s="118">
        <v>17291.63735501076</v>
      </c>
      <c r="E11" s="118">
        <v>15527.060378728811</v>
      </c>
      <c r="F11" s="118">
        <v>21625.269530527999</v>
      </c>
      <c r="G11" s="118">
        <f t="shared" si="1"/>
        <v>1.1982463011430333</v>
      </c>
      <c r="H11" s="115"/>
    </row>
    <row r="12" spans="1:8" ht="12" customHeight="1" x14ac:dyDescent="0.25">
      <c r="A12" s="117" t="s">
        <v>111</v>
      </c>
      <c r="B12" s="118">
        <v>11131.385112345877</v>
      </c>
      <c r="C12" s="118">
        <v>11505.431029793825</v>
      </c>
      <c r="D12" s="118">
        <v>13152.529871938139</v>
      </c>
      <c r="E12" s="118">
        <v>13927.158136443863</v>
      </c>
      <c r="F12" s="118">
        <v>14810.712841736153</v>
      </c>
      <c r="G12" s="118">
        <f t="shared" si="1"/>
        <v>0.82065482952011393</v>
      </c>
      <c r="H12" s="115"/>
    </row>
    <row r="13" spans="1:8" ht="12" customHeight="1" x14ac:dyDescent="0.25">
      <c r="A13" s="117" t="s">
        <v>112</v>
      </c>
      <c r="B13" s="118">
        <v>19689.923588787507</v>
      </c>
      <c r="C13" s="118">
        <v>18748.017914077907</v>
      </c>
      <c r="D13" s="118">
        <v>16048.592294540249</v>
      </c>
      <c r="E13" s="118">
        <v>23223.791518573282</v>
      </c>
      <c r="F13" s="118">
        <v>31883.477411294203</v>
      </c>
      <c r="G13" s="118">
        <f t="shared" si="1"/>
        <v>1.7666489114380044</v>
      </c>
      <c r="H13" s="115"/>
    </row>
    <row r="14" spans="1:8" ht="12" customHeight="1" x14ac:dyDescent="0.25">
      <c r="A14" s="117" t="s">
        <v>113</v>
      </c>
      <c r="B14" s="118">
        <v>60150.488716891829</v>
      </c>
      <c r="C14" s="118">
        <v>40301.631050966971</v>
      </c>
      <c r="D14" s="118">
        <v>40739.541359610812</v>
      </c>
      <c r="E14" s="118">
        <v>61707.42152470065</v>
      </c>
      <c r="F14" s="118">
        <v>67225.359060166302</v>
      </c>
      <c r="G14" s="118">
        <f t="shared" si="1"/>
        <v>3.7249264210622681</v>
      </c>
      <c r="H14" s="115"/>
    </row>
    <row r="15" spans="1:8" ht="12" customHeight="1" x14ac:dyDescent="0.25">
      <c r="A15" s="117" t="s">
        <v>114</v>
      </c>
      <c r="B15" s="118">
        <v>36934.722418768593</v>
      </c>
      <c r="C15" s="118">
        <v>37499.823880275886</v>
      </c>
      <c r="D15" s="118">
        <v>33438.776471714184</v>
      </c>
      <c r="E15" s="118">
        <v>37123.40765763419</v>
      </c>
      <c r="F15" s="118">
        <v>32377.232857048781</v>
      </c>
      <c r="G15" s="118">
        <f t="shared" si="1"/>
        <v>1.7940076750228673</v>
      </c>
      <c r="H15" s="115"/>
    </row>
    <row r="16" spans="1:8" ht="12" customHeight="1" x14ac:dyDescent="0.25">
      <c r="A16" s="117" t="s">
        <v>115</v>
      </c>
      <c r="B16" s="118">
        <v>18052.246592487318</v>
      </c>
      <c r="C16" s="118">
        <v>17963.653278158941</v>
      </c>
      <c r="D16" s="118">
        <v>20338.700203349385</v>
      </c>
      <c r="E16" s="118">
        <v>17877.16804131533</v>
      </c>
      <c r="F16" s="118">
        <v>21335.025072346478</v>
      </c>
      <c r="G16" s="118">
        <f t="shared" si="1"/>
        <v>1.1821639883675874</v>
      </c>
      <c r="H16" s="115"/>
    </row>
    <row r="17" spans="1:8" ht="12" customHeight="1" x14ac:dyDescent="0.25">
      <c r="A17" s="117" t="s">
        <v>116</v>
      </c>
      <c r="B17" s="118">
        <v>15858.964177347103</v>
      </c>
      <c r="C17" s="118">
        <v>14287.115892411024</v>
      </c>
      <c r="D17" s="118">
        <v>17404.91152753924</v>
      </c>
      <c r="E17" s="118">
        <v>19680.897564932056</v>
      </c>
      <c r="F17" s="118">
        <v>12800.864556513035</v>
      </c>
      <c r="G17" s="118">
        <f t="shared" si="1"/>
        <v>0.70929005461048678</v>
      </c>
      <c r="H17" s="115"/>
    </row>
    <row r="18" spans="1:8" ht="12" customHeight="1" x14ac:dyDescent="0.25">
      <c r="A18" s="117" t="s">
        <v>117</v>
      </c>
      <c r="B18" s="118">
        <v>19630.860944208805</v>
      </c>
      <c r="C18" s="118">
        <v>15710.170417487694</v>
      </c>
      <c r="D18" s="118">
        <v>17028.664094356736</v>
      </c>
      <c r="E18" s="118">
        <v>16016.521952445652</v>
      </c>
      <c r="F18" s="118">
        <v>11853.558292041907</v>
      </c>
      <c r="G18" s="118">
        <f t="shared" si="1"/>
        <v>0.65680024744994514</v>
      </c>
      <c r="H18" s="115"/>
    </row>
    <row r="19" spans="1:8" ht="12" customHeight="1" x14ac:dyDescent="0.25">
      <c r="A19" s="117" t="s">
        <v>118</v>
      </c>
      <c r="B19" s="118">
        <v>361394.9392563178</v>
      </c>
      <c r="C19" s="118">
        <v>393698.49675288366</v>
      </c>
      <c r="D19" s="118">
        <v>399279.05288710911</v>
      </c>
      <c r="E19" s="118">
        <v>384962.00674003497</v>
      </c>
      <c r="F19" s="118">
        <v>391357.02522857441</v>
      </c>
      <c r="G19" s="118">
        <f t="shared" si="1"/>
        <v>21.684913903361206</v>
      </c>
      <c r="H19" s="115"/>
    </row>
    <row r="20" spans="1:8" ht="12" customHeight="1" x14ac:dyDescent="0.25">
      <c r="A20" s="117" t="s">
        <v>119</v>
      </c>
      <c r="B20" s="118">
        <v>20525.110546723889</v>
      </c>
      <c r="C20" s="118">
        <v>17930.447390185534</v>
      </c>
      <c r="D20" s="118">
        <v>18541.456043484155</v>
      </c>
      <c r="E20" s="118">
        <v>23886.998215404317</v>
      </c>
      <c r="F20" s="118">
        <v>19734.890613565276</v>
      </c>
      <c r="G20" s="118">
        <f t="shared" si="1"/>
        <v>1.0935012693268193</v>
      </c>
      <c r="H20" s="115"/>
    </row>
    <row r="21" spans="1:8" ht="12" customHeight="1" x14ac:dyDescent="0.25">
      <c r="A21" s="117" t="s">
        <v>120</v>
      </c>
      <c r="B21" s="118">
        <v>273173.63812943798</v>
      </c>
      <c r="C21" s="118">
        <v>284192.74878367817</v>
      </c>
      <c r="D21" s="118">
        <v>338832.53753057512</v>
      </c>
      <c r="E21" s="118">
        <v>324766.16324105457</v>
      </c>
      <c r="F21" s="118">
        <v>322035.30813593196</v>
      </c>
      <c r="G21" s="118">
        <f t="shared" si="1"/>
        <v>17.843829241832157</v>
      </c>
      <c r="H21" s="115"/>
    </row>
    <row r="22" spans="1:8" ht="12" customHeight="1" x14ac:dyDescent="0.25">
      <c r="A22" s="117" t="s">
        <v>121</v>
      </c>
      <c r="B22" s="118">
        <v>24495.975822749249</v>
      </c>
      <c r="C22" s="118">
        <v>46039.643044927172</v>
      </c>
      <c r="D22" s="118">
        <v>95593.215682391339</v>
      </c>
      <c r="E22" s="118">
        <v>100793.07383601967</v>
      </c>
      <c r="F22" s="118">
        <v>81211.352757052315</v>
      </c>
      <c r="G22" s="118">
        <f t="shared" si="1"/>
        <v>4.4998839396932171</v>
      </c>
      <c r="H22" s="115"/>
    </row>
    <row r="23" spans="1:8" ht="12" customHeight="1" x14ac:dyDescent="0.25">
      <c r="A23" s="117" t="s">
        <v>122</v>
      </c>
      <c r="B23" s="118">
        <v>65736.109456772436</v>
      </c>
      <c r="C23" s="118">
        <v>71930.334625995252</v>
      </c>
      <c r="D23" s="118">
        <v>93124.599152371797</v>
      </c>
      <c r="E23" s="118">
        <v>97039.516147283663</v>
      </c>
      <c r="F23" s="118">
        <v>82894.554356301218</v>
      </c>
      <c r="G23" s="118">
        <f t="shared" si="1"/>
        <v>4.5931493710225615</v>
      </c>
      <c r="H23" s="115"/>
    </row>
    <row r="24" spans="1:8" ht="12" customHeight="1" x14ac:dyDescent="0.25">
      <c r="A24" s="117" t="s">
        <v>123</v>
      </c>
      <c r="B24" s="118">
        <v>55941.083099130337</v>
      </c>
      <c r="C24" s="118">
        <v>53176.540119950274</v>
      </c>
      <c r="D24" s="118">
        <v>59438.514289113489</v>
      </c>
      <c r="E24" s="118">
        <v>67095.813458011209</v>
      </c>
      <c r="F24" s="118">
        <v>59510.976094666257</v>
      </c>
      <c r="G24" s="118">
        <f t="shared" si="1"/>
        <v>3.29747598670065</v>
      </c>
      <c r="H24" s="115"/>
    </row>
    <row r="25" spans="1:8" ht="12" customHeight="1" x14ac:dyDescent="0.25">
      <c r="A25" s="117" t="s">
        <v>124</v>
      </c>
      <c r="B25" s="118">
        <v>12671.084657552299</v>
      </c>
      <c r="C25" s="118">
        <v>15457.993476690484</v>
      </c>
      <c r="D25" s="118">
        <v>10044.042619864142</v>
      </c>
      <c r="E25" s="118">
        <v>10693.797706174504</v>
      </c>
      <c r="F25" s="118">
        <v>8760.7611118014538</v>
      </c>
      <c r="G25" s="118">
        <f t="shared" si="1"/>
        <v>0.48542976921488168</v>
      </c>
      <c r="H25" s="115"/>
    </row>
    <row r="26" spans="1:8" ht="12" customHeight="1" x14ac:dyDescent="0.25">
      <c r="A26" s="117" t="s">
        <v>125</v>
      </c>
      <c r="B26" s="118">
        <v>23099.978516965803</v>
      </c>
      <c r="C26" s="118">
        <v>22642.656605936285</v>
      </c>
      <c r="D26" s="118">
        <v>27236.898688689966</v>
      </c>
      <c r="E26" s="118">
        <v>21591.395889006155</v>
      </c>
      <c r="F26" s="118">
        <v>19018.628477519349</v>
      </c>
      <c r="G26" s="118">
        <f t="shared" si="1"/>
        <v>1.0538135117266538</v>
      </c>
      <c r="H26" s="115"/>
    </row>
    <row r="27" spans="1:8" s="116" customFormat="1" ht="12" customHeight="1" x14ac:dyDescent="0.25">
      <c r="A27" s="119" t="s">
        <v>126</v>
      </c>
      <c r="B27" s="114">
        <f>SUM(B28:B31)</f>
        <v>352596.32072869514</v>
      </c>
      <c r="C27" s="114">
        <f t="shared" ref="C27:F27" si="2">SUM(C28:C31)</f>
        <v>320623.69723758852</v>
      </c>
      <c r="D27" s="114">
        <f t="shared" si="2"/>
        <v>347447.87032514304</v>
      </c>
      <c r="E27" s="114">
        <f t="shared" si="2"/>
        <v>418735.57307180366</v>
      </c>
      <c r="F27" s="114">
        <f t="shared" si="2"/>
        <v>402028.80272973812</v>
      </c>
      <c r="G27" s="114">
        <f t="shared" si="1"/>
        <v>22.276232217305875</v>
      </c>
      <c r="H27" s="115"/>
    </row>
    <row r="28" spans="1:8" ht="12" customHeight="1" x14ac:dyDescent="0.25">
      <c r="A28" s="117" t="s">
        <v>127</v>
      </c>
      <c r="B28" s="118">
        <v>248025.12834299784</v>
      </c>
      <c r="C28" s="118">
        <v>249451.79659784894</v>
      </c>
      <c r="D28" s="118">
        <v>254751.58488232436</v>
      </c>
      <c r="E28" s="118">
        <v>300171.69893792225</v>
      </c>
      <c r="F28" s="118">
        <v>284022.28235127835</v>
      </c>
      <c r="G28" s="118">
        <f t="shared" si="1"/>
        <v>15.737544856455351</v>
      </c>
      <c r="H28" s="115"/>
    </row>
    <row r="29" spans="1:8" ht="12" customHeight="1" x14ac:dyDescent="0.25">
      <c r="A29" s="117" t="s">
        <v>128</v>
      </c>
      <c r="B29" s="118">
        <v>30149.105414619531</v>
      </c>
      <c r="C29" s="118">
        <v>10578.678013698642</v>
      </c>
      <c r="D29" s="118">
        <v>33465.040311206656</v>
      </c>
      <c r="E29" s="118">
        <v>37397.279142569751</v>
      </c>
      <c r="F29" s="118">
        <v>30328.537579991447</v>
      </c>
      <c r="G29" s="118">
        <f t="shared" si="1"/>
        <v>1.6804904060502102</v>
      </c>
    </row>
    <row r="30" spans="1:8" ht="12" customHeight="1" x14ac:dyDescent="0.25">
      <c r="A30" s="117" t="s">
        <v>129</v>
      </c>
      <c r="B30" s="118">
        <v>63785.199180249678</v>
      </c>
      <c r="C30" s="118">
        <v>49608.689513884718</v>
      </c>
      <c r="D30" s="118">
        <v>47480.50610940755</v>
      </c>
      <c r="E30" s="118">
        <v>71273.52098883086</v>
      </c>
      <c r="F30" s="118">
        <v>78756.24148539023</v>
      </c>
      <c r="G30" s="118">
        <f t="shared" si="1"/>
        <v>4.3638473462065672</v>
      </c>
    </row>
    <row r="31" spans="1:8" ht="12" customHeight="1" x14ac:dyDescent="0.25">
      <c r="A31" s="117" t="s">
        <v>130</v>
      </c>
      <c r="B31" s="118">
        <v>10636.887790828112</v>
      </c>
      <c r="C31" s="118">
        <v>10984.533112156236</v>
      </c>
      <c r="D31" s="118">
        <v>11750.739022204458</v>
      </c>
      <c r="E31" s="118">
        <v>9893.0740024808565</v>
      </c>
      <c r="F31" s="118">
        <v>8921.7413130781024</v>
      </c>
      <c r="G31" s="118">
        <f t="shared" si="1"/>
        <v>0.49434960859374821</v>
      </c>
    </row>
    <row r="32" spans="1:8" s="116" customFormat="1" ht="12" customHeight="1" x14ac:dyDescent="0.25">
      <c r="A32" s="120" t="s">
        <v>131</v>
      </c>
      <c r="B32" s="121">
        <f>+B33+B34</f>
        <v>17894.457063182406</v>
      </c>
      <c r="C32" s="121">
        <f t="shared" ref="C32:F32" si="3">+C33+C34</f>
        <v>16171.785294374477</v>
      </c>
      <c r="D32" s="121">
        <f t="shared" si="3"/>
        <v>20481.381839156318</v>
      </c>
      <c r="E32" s="121">
        <f t="shared" si="3"/>
        <v>18346.732842078294</v>
      </c>
      <c r="F32" s="121">
        <f t="shared" si="3"/>
        <v>22577.618092030356</v>
      </c>
      <c r="G32" s="121">
        <f t="shared" si="1"/>
        <v>1.2510154996775602</v>
      </c>
      <c r="H32" s="115"/>
    </row>
    <row r="33" spans="1:7" ht="12" customHeight="1" x14ac:dyDescent="0.25">
      <c r="A33" s="117" t="s">
        <v>132</v>
      </c>
      <c r="B33" s="118">
        <v>11577.206713679283</v>
      </c>
      <c r="C33" s="118">
        <v>11619.067263432364</v>
      </c>
      <c r="D33" s="118">
        <v>16055.724575499444</v>
      </c>
      <c r="E33" s="118">
        <v>12614.490010821479</v>
      </c>
      <c r="F33" s="118">
        <v>17808.62967472546</v>
      </c>
      <c r="G33" s="118">
        <f t="shared" si="1"/>
        <v>0.98676803107779953</v>
      </c>
    </row>
    <row r="34" spans="1:7" ht="12" customHeight="1" x14ac:dyDescent="0.25">
      <c r="A34" s="117" t="s">
        <v>133</v>
      </c>
      <c r="B34" s="118">
        <v>6317.2503495031233</v>
      </c>
      <c r="C34" s="118">
        <v>4552.7180309421128</v>
      </c>
      <c r="D34" s="118">
        <v>4425.6572636568744</v>
      </c>
      <c r="E34" s="118">
        <v>5732.2428312568154</v>
      </c>
      <c r="F34" s="118">
        <v>4768.9884173048958</v>
      </c>
      <c r="G34" s="118">
        <f t="shared" si="1"/>
        <v>0.26424746859976073</v>
      </c>
    </row>
    <row r="35" spans="1:7" s="116" customFormat="1" ht="12" customHeight="1" x14ac:dyDescent="0.25">
      <c r="A35" s="113" t="s">
        <v>134</v>
      </c>
      <c r="B35" s="114">
        <v>38440.759308002627</v>
      </c>
      <c r="C35" s="114">
        <v>32610.425690099182</v>
      </c>
      <c r="D35" s="114">
        <v>41084.016830881534</v>
      </c>
      <c r="E35" s="114">
        <v>44768.952904485544</v>
      </c>
      <c r="F35" s="114">
        <v>53190.049638793556</v>
      </c>
      <c r="G35" s="114">
        <f t="shared" si="1"/>
        <v>2.9472363406766089</v>
      </c>
    </row>
    <row r="36" spans="1:7" s="116" customFormat="1" ht="12" customHeight="1" x14ac:dyDescent="0.25">
      <c r="A36" s="113" t="s">
        <v>135</v>
      </c>
      <c r="B36" s="118">
        <v>105280.21522014648</v>
      </c>
      <c r="C36" s="118">
        <v>107343.60777798538</v>
      </c>
      <c r="D36" s="118">
        <v>106188.83587359927</v>
      </c>
      <c r="E36" s="118">
        <v>103899.75846117888</v>
      </c>
      <c r="F36" s="118">
        <v>99662.86347222871</v>
      </c>
      <c r="G36" s="114">
        <f t="shared" si="1"/>
        <v>5.5222737154021235</v>
      </c>
    </row>
    <row r="37" spans="1:7" ht="12.95" customHeight="1" x14ac:dyDescent="0.25">
      <c r="A37" s="122" t="s">
        <v>136</v>
      </c>
      <c r="B37" s="123">
        <f>+B36+B35+B32+B27+B5</f>
        <v>1589726.2899999004</v>
      </c>
      <c r="C37" s="123">
        <f t="shared" ref="C37:F37" si="4">+C36+C35+C32+C27+C5</f>
        <v>1585435.8086055692</v>
      </c>
      <c r="D37" s="123">
        <f t="shared" si="4"/>
        <v>1760948.1217890503</v>
      </c>
      <c r="E37" s="123">
        <f t="shared" si="4"/>
        <v>1855168.2552443785</v>
      </c>
      <c r="F37" s="123">
        <f t="shared" si="4"/>
        <v>1804743.2743918493</v>
      </c>
      <c r="G37" s="123">
        <f t="shared" si="1"/>
        <v>100</v>
      </c>
    </row>
    <row r="38" spans="1:7" x14ac:dyDescent="0.25">
      <c r="A38" s="183" t="s">
        <v>153</v>
      </c>
      <c r="B38" s="183"/>
      <c r="C38" s="183"/>
      <c r="D38" s="183"/>
      <c r="E38" s="183"/>
      <c r="F38" s="183"/>
      <c r="G38" s="183"/>
    </row>
    <row r="39" spans="1:7" x14ac:dyDescent="0.25">
      <c r="A39" s="59" t="s">
        <v>86</v>
      </c>
      <c r="B39" s="60"/>
      <c r="C39" s="60"/>
      <c r="D39" s="61"/>
      <c r="E39" s="60"/>
      <c r="F39" s="60"/>
      <c r="G39" s="60"/>
    </row>
    <row r="40" spans="1:7" x14ac:dyDescent="0.25">
      <c r="B40" s="118"/>
      <c r="C40" s="118"/>
      <c r="D40" s="118"/>
      <c r="E40" s="118"/>
      <c r="F40" s="118"/>
    </row>
    <row r="41" spans="1:7" x14ac:dyDescent="0.25">
      <c r="B41" s="124"/>
      <c r="C41" s="124"/>
      <c r="D41" s="124"/>
      <c r="E41" s="124"/>
      <c r="F41" s="124"/>
    </row>
    <row r="42" spans="1:7" x14ac:dyDescent="0.25">
      <c r="B42" s="86"/>
      <c r="C42" s="86"/>
      <c r="D42" s="86"/>
      <c r="E42" s="86"/>
      <c r="F42" s="86"/>
    </row>
    <row r="43" spans="1:7" x14ac:dyDescent="0.25">
      <c r="B43" s="86"/>
      <c r="C43" s="86"/>
      <c r="D43" s="86"/>
      <c r="E43" s="86"/>
      <c r="F43" s="86"/>
    </row>
  </sheetData>
  <mergeCells count="4">
    <mergeCell ref="A1:G1"/>
    <mergeCell ref="A2:G2"/>
    <mergeCell ref="A3:G3"/>
    <mergeCell ref="A38:G38"/>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40"/>
  <sheetViews>
    <sheetView showGridLines="0" zoomScaleNormal="100" workbookViewId="0"/>
  </sheetViews>
  <sheetFormatPr baseColWidth="10" defaultColWidth="12.875" defaultRowHeight="15" x14ac:dyDescent="0.25"/>
  <cols>
    <col min="1" max="1" width="56.75" style="63" customWidth="1"/>
    <col min="2" max="5" width="12.5" style="63" customWidth="1"/>
    <col min="6" max="16384" width="12.875" style="63"/>
  </cols>
  <sheetData>
    <row r="1" spans="1:8" ht="53.25" customHeight="1" x14ac:dyDescent="0.25">
      <c r="A1" s="184" t="s">
        <v>24</v>
      </c>
      <c r="B1" s="184"/>
      <c r="C1" s="184"/>
      <c r="D1" s="184"/>
      <c r="E1" s="184"/>
      <c r="F1" s="184"/>
    </row>
    <row r="2" spans="1:8" x14ac:dyDescent="0.25">
      <c r="A2" s="184" t="s">
        <v>137</v>
      </c>
      <c r="B2" s="184"/>
      <c r="C2" s="184"/>
      <c r="D2" s="184"/>
      <c r="E2" s="184"/>
      <c r="F2" s="184"/>
    </row>
    <row r="3" spans="1:8" x14ac:dyDescent="0.25">
      <c r="A3" s="186" t="s">
        <v>95</v>
      </c>
      <c r="B3" s="186"/>
      <c r="C3" s="186"/>
      <c r="D3" s="186"/>
      <c r="E3" s="186"/>
      <c r="F3" s="186"/>
    </row>
    <row r="4" spans="1:8" ht="24" customHeight="1" x14ac:dyDescent="0.25">
      <c r="A4" s="111" t="s">
        <v>102</v>
      </c>
      <c r="B4" s="31">
        <v>2019</v>
      </c>
      <c r="C4" s="31">
        <v>2020</v>
      </c>
      <c r="D4" s="31">
        <v>2021</v>
      </c>
      <c r="E4" s="31">
        <v>2022</v>
      </c>
      <c r="F4" s="31">
        <v>2023</v>
      </c>
    </row>
    <row r="5" spans="1:8" ht="14.25" customHeight="1" x14ac:dyDescent="0.25">
      <c r="A5" s="125" t="s">
        <v>105</v>
      </c>
      <c r="B5" s="118">
        <v>4299.4989467405076</v>
      </c>
      <c r="C5" s="118">
        <v>5473.5500304279058</v>
      </c>
      <c r="D5" s="118">
        <v>5838.1279036891247</v>
      </c>
      <c r="E5" s="118">
        <v>6976.968203650159</v>
      </c>
      <c r="F5" s="118">
        <v>6754.8342632479216</v>
      </c>
      <c r="G5" s="126"/>
      <c r="H5"/>
    </row>
    <row r="6" spans="1:8" ht="14.25" customHeight="1" x14ac:dyDescent="0.25">
      <c r="A6" s="125" t="s">
        <v>106</v>
      </c>
      <c r="B6" s="118">
        <v>761.56036501488268</v>
      </c>
      <c r="C6" s="118">
        <v>1375.2055364849134</v>
      </c>
      <c r="D6" s="118">
        <v>1134.5582816831095</v>
      </c>
      <c r="E6" s="118">
        <v>1062.8827286230494</v>
      </c>
      <c r="F6" s="118">
        <v>1141.7892881790299</v>
      </c>
      <c r="G6" s="126"/>
      <c r="H6"/>
    </row>
    <row r="7" spans="1:8" ht="14.25" customHeight="1" x14ac:dyDescent="0.25">
      <c r="A7" s="125" t="s">
        <v>107</v>
      </c>
      <c r="B7" s="118">
        <v>2015.9591073782049</v>
      </c>
      <c r="C7" s="118">
        <v>2069.1901860425278</v>
      </c>
      <c r="D7" s="118">
        <v>3213.3364246206784</v>
      </c>
      <c r="E7" s="118">
        <v>5566.7976442169793</v>
      </c>
      <c r="F7" s="118">
        <v>5947.6555072254923</v>
      </c>
      <c r="G7" s="126"/>
      <c r="H7"/>
    </row>
    <row r="8" spans="1:8" ht="14.25" customHeight="1" x14ac:dyDescent="0.25">
      <c r="A8" s="125" t="s">
        <v>108</v>
      </c>
      <c r="B8" s="118">
        <v>15306.918696275749</v>
      </c>
      <c r="C8" s="118">
        <v>12686.416634016548</v>
      </c>
      <c r="D8" s="118">
        <v>9051.844131562415</v>
      </c>
      <c r="E8" s="118">
        <v>6755.3973891187161</v>
      </c>
      <c r="F8" s="118">
        <v>5948.516901086351</v>
      </c>
      <c r="G8" s="126"/>
      <c r="H8"/>
    </row>
    <row r="9" spans="1:8" ht="14.25" customHeight="1" x14ac:dyDescent="0.25">
      <c r="A9" s="125" t="s">
        <v>109</v>
      </c>
      <c r="B9" s="118">
        <v>21276.985870645662</v>
      </c>
      <c r="C9" s="118">
        <v>16149.084307115096</v>
      </c>
      <c r="D9" s="118">
        <v>11350.984280154044</v>
      </c>
      <c r="E9" s="118">
        <v>11969.371696340071</v>
      </c>
      <c r="F9" s="118">
        <v>12116.942260602213</v>
      </c>
      <c r="G9" s="126"/>
      <c r="H9"/>
    </row>
    <row r="10" spans="1:8" ht="14.25" customHeight="1" x14ac:dyDescent="0.25">
      <c r="A10" s="125" t="s">
        <v>110</v>
      </c>
      <c r="B10" s="118">
        <v>12534.721047269837</v>
      </c>
      <c r="C10" s="118">
        <v>12915.084803337391</v>
      </c>
      <c r="D10" s="118">
        <v>14500.146855992898</v>
      </c>
      <c r="E10" s="118">
        <v>16600.502496838908</v>
      </c>
      <c r="F10" s="118">
        <v>16445.890664001778</v>
      </c>
      <c r="G10" s="126"/>
      <c r="H10"/>
    </row>
    <row r="11" spans="1:8" ht="14.25" customHeight="1" x14ac:dyDescent="0.25">
      <c r="A11" s="125" t="s">
        <v>111</v>
      </c>
      <c r="B11" s="118">
        <v>9133.2592863193313</v>
      </c>
      <c r="C11" s="118">
        <v>8682.4650318889526</v>
      </c>
      <c r="D11" s="118">
        <v>9240.971589732575</v>
      </c>
      <c r="E11" s="118">
        <v>7583.7352782033004</v>
      </c>
      <c r="F11" s="118">
        <v>9944.8581246962349</v>
      </c>
      <c r="G11" s="126"/>
      <c r="H11"/>
    </row>
    <row r="12" spans="1:8" ht="14.25" customHeight="1" x14ac:dyDescent="0.25">
      <c r="A12" s="125" t="s">
        <v>112</v>
      </c>
      <c r="B12" s="118">
        <v>22581.814614635179</v>
      </c>
      <c r="C12" s="118">
        <v>21281.643969016477</v>
      </c>
      <c r="D12" s="118">
        <v>23845.879665856286</v>
      </c>
      <c r="E12" s="118">
        <v>22976.829608465698</v>
      </c>
      <c r="F12" s="118">
        <v>21390.240655684946</v>
      </c>
      <c r="G12" s="126"/>
      <c r="H12"/>
    </row>
    <row r="13" spans="1:8" ht="14.25" customHeight="1" x14ac:dyDescent="0.25">
      <c r="A13" s="125" t="s">
        <v>113</v>
      </c>
      <c r="B13" s="118">
        <v>43685.862669191767</v>
      </c>
      <c r="C13" s="118">
        <v>38130.898961798339</v>
      </c>
      <c r="D13" s="118">
        <v>40497.914898311014</v>
      </c>
      <c r="E13" s="118">
        <v>42633.835369558139</v>
      </c>
      <c r="F13" s="118">
        <v>53551.436189742693</v>
      </c>
      <c r="G13" s="126"/>
      <c r="H13"/>
    </row>
    <row r="14" spans="1:8" ht="14.25" customHeight="1" x14ac:dyDescent="0.25">
      <c r="A14" s="125" t="s">
        <v>114</v>
      </c>
      <c r="B14" s="118">
        <v>46684.751060416434</v>
      </c>
      <c r="C14" s="118">
        <v>45275.315413834469</v>
      </c>
      <c r="D14" s="118">
        <v>44443.32983260465</v>
      </c>
      <c r="E14" s="118">
        <v>40559.009543050655</v>
      </c>
      <c r="F14" s="118">
        <v>44496.718704511382</v>
      </c>
      <c r="G14" s="126"/>
      <c r="H14"/>
    </row>
    <row r="15" spans="1:8" ht="14.25" customHeight="1" x14ac:dyDescent="0.25">
      <c r="A15" s="125" t="s">
        <v>115</v>
      </c>
      <c r="B15" s="118">
        <v>19248.767119641838</v>
      </c>
      <c r="C15" s="118">
        <v>19048.0052187035</v>
      </c>
      <c r="D15" s="118">
        <v>19389.001451655309</v>
      </c>
      <c r="E15" s="118">
        <v>18276.399285218049</v>
      </c>
      <c r="F15" s="118">
        <v>15983.618413009566</v>
      </c>
      <c r="G15" s="126"/>
      <c r="H15"/>
    </row>
    <row r="16" spans="1:8" ht="14.25" customHeight="1" x14ac:dyDescent="0.25">
      <c r="A16" s="125" t="s">
        <v>116</v>
      </c>
      <c r="B16" s="118">
        <v>15404.0145486326</v>
      </c>
      <c r="C16" s="118">
        <v>14206.256632817327</v>
      </c>
      <c r="D16" s="118">
        <v>17690.866902710175</v>
      </c>
      <c r="E16" s="118">
        <v>19392.17370145076</v>
      </c>
      <c r="F16" s="118">
        <v>18230.240863252773</v>
      </c>
      <c r="G16" s="126"/>
      <c r="H16"/>
    </row>
    <row r="17" spans="1:8" ht="14.25" customHeight="1" x14ac:dyDescent="0.25">
      <c r="A17" s="125" t="s">
        <v>117</v>
      </c>
      <c r="B17" s="118">
        <v>19582.444273574456</v>
      </c>
      <c r="C17" s="118">
        <v>15191.835762452038</v>
      </c>
      <c r="D17" s="118">
        <v>16781.027069375472</v>
      </c>
      <c r="E17" s="118">
        <v>15020.30808703042</v>
      </c>
      <c r="F17" s="118">
        <v>15344.631320939492</v>
      </c>
      <c r="G17" s="126"/>
      <c r="H17"/>
    </row>
    <row r="18" spans="1:8" ht="14.25" customHeight="1" x14ac:dyDescent="0.25">
      <c r="A18" s="125" t="s">
        <v>118</v>
      </c>
      <c r="B18" s="118">
        <v>354161.83199015498</v>
      </c>
      <c r="C18" s="118">
        <v>385763.74271972291</v>
      </c>
      <c r="D18" s="118">
        <v>388768.55415682791</v>
      </c>
      <c r="E18" s="118">
        <v>371280.87946271797</v>
      </c>
      <c r="F18" s="118">
        <v>391226.26252615952</v>
      </c>
      <c r="G18" s="126"/>
      <c r="H18"/>
    </row>
    <row r="19" spans="1:8" ht="14.25" customHeight="1" x14ac:dyDescent="0.25">
      <c r="A19" s="125" t="s">
        <v>119</v>
      </c>
      <c r="B19" s="118">
        <v>15388.798901056591</v>
      </c>
      <c r="C19" s="118">
        <v>18811.750823104976</v>
      </c>
      <c r="D19" s="118">
        <v>20464.024687765177</v>
      </c>
      <c r="E19" s="118">
        <v>21112.662361833838</v>
      </c>
      <c r="F19" s="118">
        <v>19172.722132534276</v>
      </c>
      <c r="G19" s="126"/>
      <c r="H19"/>
    </row>
    <row r="20" spans="1:8" ht="14.25" customHeight="1" x14ac:dyDescent="0.25">
      <c r="A20" s="125" t="s">
        <v>120</v>
      </c>
      <c r="B20" s="118">
        <v>324636.49677058408</v>
      </c>
      <c r="C20" s="118">
        <v>310193.77520157746</v>
      </c>
      <c r="D20" s="118">
        <v>347939.283389655</v>
      </c>
      <c r="E20" s="118">
        <v>341604.17726920097</v>
      </c>
      <c r="F20" s="118">
        <v>354403.31205340743</v>
      </c>
      <c r="G20" s="126"/>
      <c r="H20"/>
    </row>
    <row r="21" spans="1:8" ht="14.25" customHeight="1" x14ac:dyDescent="0.25">
      <c r="A21" s="125" t="s">
        <v>121</v>
      </c>
      <c r="B21" s="118">
        <v>34957.769402566286</v>
      </c>
      <c r="C21" s="118">
        <v>38858.822931420669</v>
      </c>
      <c r="D21" s="118">
        <v>40663.965949269383</v>
      </c>
      <c r="E21" s="118">
        <v>40086.936401874147</v>
      </c>
      <c r="F21" s="118">
        <v>38950.816568601324</v>
      </c>
      <c r="G21" s="126"/>
      <c r="H21"/>
    </row>
    <row r="22" spans="1:8" ht="14.25" customHeight="1" x14ac:dyDescent="0.25">
      <c r="A22" s="125" t="s">
        <v>122</v>
      </c>
      <c r="B22" s="118">
        <v>57958.676964838291</v>
      </c>
      <c r="C22" s="118">
        <v>54281.889530599845</v>
      </c>
      <c r="D22" s="118">
        <v>38075.574471432759</v>
      </c>
      <c r="E22" s="118">
        <v>35095.244020287384</v>
      </c>
      <c r="F22" s="118">
        <v>35657.723011315502</v>
      </c>
      <c r="G22" s="126"/>
      <c r="H22"/>
    </row>
    <row r="23" spans="1:8" ht="14.25" customHeight="1" x14ac:dyDescent="0.25">
      <c r="A23" s="125" t="s">
        <v>123</v>
      </c>
      <c r="B23" s="118">
        <v>67835.415109973837</v>
      </c>
      <c r="C23" s="118">
        <v>60806.679697527252</v>
      </c>
      <c r="D23" s="118">
        <v>72285.424455154134</v>
      </c>
      <c r="E23" s="118">
        <v>79604.048903810995</v>
      </c>
      <c r="F23" s="118">
        <v>79534.320645821688</v>
      </c>
      <c r="G23" s="126"/>
      <c r="H23"/>
    </row>
    <row r="24" spans="1:8" ht="14.25" customHeight="1" x14ac:dyDescent="0.25">
      <c r="A24" s="125" t="s">
        <v>124</v>
      </c>
      <c r="B24" s="118">
        <v>13156.34850198542</v>
      </c>
      <c r="C24" s="118">
        <v>15104.747344890633</v>
      </c>
      <c r="D24" s="118">
        <v>9593.7899816231948</v>
      </c>
      <c r="E24" s="118">
        <v>9117.0132178981094</v>
      </c>
      <c r="F24" s="118">
        <v>8059.8649314228087</v>
      </c>
      <c r="G24" s="126"/>
      <c r="H24"/>
    </row>
    <row r="25" spans="1:8" ht="14.25" customHeight="1" x14ac:dyDescent="0.25">
      <c r="A25" s="125" t="s">
        <v>125</v>
      </c>
      <c r="B25" s="118">
        <v>21385.73777273341</v>
      </c>
      <c r="C25" s="118">
        <v>20842.846973824362</v>
      </c>
      <c r="D25" s="118">
        <v>24045.427402362548</v>
      </c>
      <c r="E25" s="118">
        <v>20751.213776783134</v>
      </c>
      <c r="F25" s="118">
        <v>21391.081319836954</v>
      </c>
      <c r="G25" s="126"/>
      <c r="H25"/>
    </row>
    <row r="26" spans="1:8" ht="14.25" customHeight="1" x14ac:dyDescent="0.25">
      <c r="A26" s="125" t="s">
        <v>127</v>
      </c>
      <c r="B26" s="118">
        <v>256425.8971626453</v>
      </c>
      <c r="C26" s="118">
        <v>254844.2305138665</v>
      </c>
      <c r="D26" s="118">
        <v>235460.40946728754</v>
      </c>
      <c r="E26" s="118">
        <v>229224.14942531564</v>
      </c>
      <c r="F26" s="118">
        <v>220063.03897657711</v>
      </c>
      <c r="G26" s="126"/>
      <c r="H26"/>
    </row>
    <row r="27" spans="1:8" ht="14.25" customHeight="1" x14ac:dyDescent="0.25">
      <c r="A27" s="125" t="s">
        <v>128</v>
      </c>
      <c r="B27" s="118">
        <v>31986.803210864622</v>
      </c>
      <c r="C27" s="118">
        <v>30092.229861009298</v>
      </c>
      <c r="D27" s="118">
        <v>52015.594894215355</v>
      </c>
      <c r="E27" s="118">
        <v>54139.80146420138</v>
      </c>
      <c r="F27" s="118">
        <v>55246.566841264925</v>
      </c>
      <c r="G27" s="126"/>
      <c r="H27"/>
    </row>
    <row r="28" spans="1:8" ht="14.25" customHeight="1" x14ac:dyDescent="0.25">
      <c r="A28" s="125" t="s">
        <v>129</v>
      </c>
      <c r="B28" s="118">
        <v>70816.307089096212</v>
      </c>
      <c r="C28" s="118">
        <v>61278.638021025501</v>
      </c>
      <c r="D28" s="118">
        <v>61399.678552358986</v>
      </c>
      <c r="E28" s="118">
        <v>60697.869151002866</v>
      </c>
      <c r="F28" s="118">
        <v>59161.072536939355</v>
      </c>
      <c r="G28" s="126"/>
      <c r="H28"/>
    </row>
    <row r="29" spans="1:8" ht="14.25" customHeight="1" x14ac:dyDescent="0.25">
      <c r="A29" s="125" t="s">
        <v>130</v>
      </c>
      <c r="B29" s="118">
        <v>10257.572012387587</v>
      </c>
      <c r="C29" s="118">
        <v>10493.107576960767</v>
      </c>
      <c r="D29" s="118">
        <v>11690.681014092988</v>
      </c>
      <c r="E29" s="118">
        <v>11521.886410406378</v>
      </c>
      <c r="F29" s="118">
        <v>11367.713829552282</v>
      </c>
      <c r="G29" s="126"/>
      <c r="H29"/>
    </row>
    <row r="30" spans="1:8" ht="14.25" customHeight="1" x14ac:dyDescent="0.25">
      <c r="A30" s="127" t="s">
        <v>135</v>
      </c>
      <c r="B30" s="118">
        <v>99843.954324604725</v>
      </c>
      <c r="C30" s="118">
        <v>98507.112888624688</v>
      </c>
      <c r="D30" s="118">
        <v>101660.28177466716</v>
      </c>
      <c r="E30" s="118">
        <v>98674.412242698396</v>
      </c>
      <c r="F30" s="118">
        <v>100719.16913899001</v>
      </c>
      <c r="G30" s="126"/>
      <c r="H30"/>
    </row>
    <row r="31" spans="1:8" ht="14.25" customHeight="1" x14ac:dyDescent="0.25">
      <c r="A31" s="125" t="s">
        <v>134</v>
      </c>
      <c r="B31" s="118">
        <v>35996.869354713817</v>
      </c>
      <c r="C31" s="118">
        <v>30198.489067989241</v>
      </c>
      <c r="D31" s="118">
        <v>34217.381559357404</v>
      </c>
      <c r="E31" s="118">
        <v>33140.378376307111</v>
      </c>
      <c r="F31" s="118">
        <v>34299.209297211302</v>
      </c>
      <c r="G31" s="126"/>
      <c r="H31"/>
    </row>
    <row r="32" spans="1:8" s="116" customFormat="1" ht="14.25" customHeight="1" x14ac:dyDescent="0.25">
      <c r="A32" s="125" t="s">
        <v>132</v>
      </c>
      <c r="B32" s="118">
        <v>16203.767305893796</v>
      </c>
      <c r="C32" s="118">
        <v>18181.77720253693</v>
      </c>
      <c r="D32" s="118">
        <v>24212.834824565329</v>
      </c>
      <c r="E32" s="118">
        <v>24110.995133550892</v>
      </c>
      <c r="F32" s="118">
        <v>26179.021281704401</v>
      </c>
      <c r="G32" s="126"/>
      <c r="H32"/>
    </row>
    <row r="33" spans="1:8" s="116" customFormat="1" ht="14.25" customHeight="1" x14ac:dyDescent="0.25">
      <c r="A33" s="125" t="s">
        <v>133</v>
      </c>
      <c r="B33" s="118">
        <v>8422.711646903279</v>
      </c>
      <c r="C33" s="118">
        <v>6218.2059088447086</v>
      </c>
      <c r="D33" s="118">
        <v>6807.6920808834293</v>
      </c>
      <c r="E33" s="118">
        <v>6975.1866937325158</v>
      </c>
      <c r="F33" s="118">
        <v>6814.3861231969131</v>
      </c>
      <c r="G33" s="126"/>
      <c r="H33"/>
    </row>
    <row r="34" spans="1:8" x14ac:dyDescent="0.25">
      <c r="A34" s="122" t="s">
        <v>136</v>
      </c>
      <c r="B34" s="123">
        <v>1654171.5028653836</v>
      </c>
      <c r="C34" s="123">
        <v>1631489.6264170879</v>
      </c>
      <c r="D34" s="123">
        <v>1667792.8774903403</v>
      </c>
      <c r="E34" s="123">
        <v>1628943.3932517599</v>
      </c>
      <c r="F34" s="123">
        <v>1663045.8839922312</v>
      </c>
    </row>
    <row r="35" spans="1:8" x14ac:dyDescent="0.25">
      <c r="A35" s="183" t="s">
        <v>153</v>
      </c>
      <c r="B35" s="183"/>
      <c r="C35" s="183"/>
      <c r="D35" s="183"/>
      <c r="E35" s="183"/>
      <c r="F35" s="183"/>
      <c r="G35" s="128"/>
    </row>
    <row r="36" spans="1:8" x14ac:dyDescent="0.25">
      <c r="A36" s="59" t="s">
        <v>86</v>
      </c>
      <c r="B36" s="60"/>
      <c r="C36" s="60"/>
      <c r="D36" s="61"/>
      <c r="E36" s="60"/>
      <c r="F36" s="60"/>
      <c r="G36" s="128"/>
    </row>
    <row r="37" spans="1:8" x14ac:dyDescent="0.25">
      <c r="B37" s="86"/>
      <c r="C37" s="86"/>
      <c r="D37" s="86"/>
      <c r="E37" s="86"/>
      <c r="F37" s="86"/>
      <c r="G37" s="86"/>
    </row>
    <row r="38" spans="1:8" x14ac:dyDescent="0.25">
      <c r="B38" s="118"/>
      <c r="C38" s="118"/>
      <c r="D38" s="118"/>
      <c r="E38" s="118"/>
      <c r="F38" s="118"/>
    </row>
    <row r="39" spans="1:8" x14ac:dyDescent="0.25">
      <c r="B39" s="129"/>
      <c r="C39" s="129"/>
      <c r="D39" s="129"/>
      <c r="E39" s="129"/>
      <c r="F39" s="129"/>
    </row>
    <row r="40" spans="1:8" x14ac:dyDescent="0.25">
      <c r="B40" s="130"/>
      <c r="C40" s="130"/>
      <c r="D40" s="130"/>
      <c r="E40" s="130"/>
    </row>
  </sheetData>
  <mergeCells count="4">
    <mergeCell ref="A1:F1"/>
    <mergeCell ref="A2:F2"/>
    <mergeCell ref="A3:F3"/>
    <mergeCell ref="A35:F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0"/>
  <sheetViews>
    <sheetView showGridLines="0" zoomScaleNormal="100" workbookViewId="0"/>
  </sheetViews>
  <sheetFormatPr baseColWidth="10" defaultColWidth="12.875" defaultRowHeight="15" x14ac:dyDescent="0.25"/>
  <cols>
    <col min="1" max="1" width="57.875" style="63" customWidth="1"/>
    <col min="2" max="6" width="10.25" style="63" customWidth="1"/>
    <col min="7" max="16384" width="12.875" style="63"/>
  </cols>
  <sheetData>
    <row r="1" spans="1:7" ht="52.5" customHeight="1" x14ac:dyDescent="0.25">
      <c r="A1" s="184" t="s">
        <v>26</v>
      </c>
      <c r="B1" s="184"/>
      <c r="C1" s="184"/>
      <c r="D1" s="184"/>
      <c r="E1" s="184"/>
      <c r="F1" s="184"/>
    </row>
    <row r="2" spans="1:7" x14ac:dyDescent="0.25">
      <c r="A2" s="184" t="s">
        <v>138</v>
      </c>
      <c r="B2" s="184"/>
      <c r="C2" s="184"/>
      <c r="D2" s="184"/>
      <c r="E2" s="184"/>
      <c r="F2" s="184"/>
    </row>
    <row r="3" spans="1:7" x14ac:dyDescent="0.25">
      <c r="A3" s="186" t="s">
        <v>97</v>
      </c>
      <c r="B3" s="186"/>
      <c r="C3" s="186"/>
      <c r="D3" s="186"/>
      <c r="E3" s="186"/>
      <c r="F3" s="186"/>
    </row>
    <row r="4" spans="1:7" ht="26.25" customHeight="1" x14ac:dyDescent="0.25">
      <c r="A4" s="111" t="s">
        <v>102</v>
      </c>
      <c r="B4" s="31">
        <v>2019</v>
      </c>
      <c r="C4" s="31">
        <v>2020</v>
      </c>
      <c r="D4" s="31">
        <v>2021</v>
      </c>
      <c r="E4" s="31">
        <v>2022</v>
      </c>
      <c r="F4" s="31">
        <v>2023</v>
      </c>
    </row>
    <row r="5" spans="1:7" ht="14.25" customHeight="1" x14ac:dyDescent="0.25">
      <c r="A5" s="125" t="s">
        <v>105</v>
      </c>
      <c r="B5" s="118">
        <v>-19.802325785815832</v>
      </c>
      <c r="C5" s="118">
        <v>27.306695459885113</v>
      </c>
      <c r="D5" s="118">
        <v>6.660720578682966</v>
      </c>
      <c r="E5" s="118">
        <v>19.506943300118508</v>
      </c>
      <c r="F5" s="118">
        <v>-3.1838175826288451</v>
      </c>
      <c r="G5" s="126"/>
    </row>
    <row r="6" spans="1:7" ht="14.25" customHeight="1" x14ac:dyDescent="0.25">
      <c r="A6" s="125" t="s">
        <v>106</v>
      </c>
      <c r="B6" s="118">
        <v>-19.117835337333013</v>
      </c>
      <c r="C6" s="118">
        <v>80.577351403790388</v>
      </c>
      <c r="D6" s="118">
        <v>-17.499002761209713</v>
      </c>
      <c r="E6" s="118">
        <v>-6.3174853347974231</v>
      </c>
      <c r="F6" s="118">
        <v>7.4238255482994786</v>
      </c>
      <c r="G6" s="126"/>
    </row>
    <row r="7" spans="1:7" ht="14.25" customHeight="1" x14ac:dyDescent="0.25">
      <c r="A7" s="125" t="s">
        <v>107</v>
      </c>
      <c r="B7" s="118">
        <v>11.833766691928949</v>
      </c>
      <c r="C7" s="118">
        <v>2.6404840489820725</v>
      </c>
      <c r="D7" s="118">
        <v>55.294397117087193</v>
      </c>
      <c r="E7" s="118">
        <v>73.240423927106164</v>
      </c>
      <c r="F7" s="118">
        <v>6.8415970428557626</v>
      </c>
      <c r="G7" s="126"/>
    </row>
    <row r="8" spans="1:7" ht="14.25" customHeight="1" x14ac:dyDescent="0.25">
      <c r="A8" s="125" t="s">
        <v>108</v>
      </c>
      <c r="B8" s="118">
        <v>-4.6994499863151074</v>
      </c>
      <c r="C8" s="118">
        <v>-17.119722879933907</v>
      </c>
      <c r="D8" s="118">
        <v>-28.649323187988507</v>
      </c>
      <c r="E8" s="118">
        <v>-25.369932458694635</v>
      </c>
      <c r="F8" s="118">
        <v>-11.944234240491181</v>
      </c>
      <c r="G8" s="126"/>
    </row>
    <row r="9" spans="1:7" ht="14.25" customHeight="1" x14ac:dyDescent="0.25">
      <c r="A9" s="125" t="s">
        <v>109</v>
      </c>
      <c r="B9" s="118">
        <v>-3.5754674651808482</v>
      </c>
      <c r="C9" s="118">
        <v>-24.100695440161779</v>
      </c>
      <c r="D9" s="118">
        <v>-29.711282297579345</v>
      </c>
      <c r="E9" s="118">
        <v>5.4478748355524687</v>
      </c>
      <c r="F9" s="118">
        <v>1.2329015090012163</v>
      </c>
      <c r="G9" s="126"/>
    </row>
    <row r="10" spans="1:7" ht="14.25" customHeight="1" x14ac:dyDescent="0.25">
      <c r="A10" s="125" t="s">
        <v>110</v>
      </c>
      <c r="B10" s="118">
        <v>2.0566870151457417</v>
      </c>
      <c r="C10" s="118">
        <v>3.0344812192721227</v>
      </c>
      <c r="D10" s="118">
        <v>12.272951179119707</v>
      </c>
      <c r="E10" s="118">
        <v>14.485064611452092</v>
      </c>
      <c r="F10" s="118">
        <v>-0.93136839000248495</v>
      </c>
      <c r="G10" s="126"/>
    </row>
    <row r="11" spans="1:7" ht="14.25" customHeight="1" x14ac:dyDescent="0.25">
      <c r="A11" s="125" t="s">
        <v>111</v>
      </c>
      <c r="B11" s="118">
        <v>1.2277824341666133</v>
      </c>
      <c r="C11" s="118">
        <v>-4.9357435313987175</v>
      </c>
      <c r="D11" s="118">
        <v>6.4325805608469455</v>
      </c>
      <c r="E11" s="118">
        <v>-17.933572194622815</v>
      </c>
      <c r="F11" s="118">
        <v>31.134035668137393</v>
      </c>
      <c r="G11" s="126"/>
    </row>
    <row r="12" spans="1:7" ht="14.25" customHeight="1" x14ac:dyDescent="0.25">
      <c r="A12" s="125" t="s">
        <v>112</v>
      </c>
      <c r="B12" s="118">
        <v>-9.3380413188043914</v>
      </c>
      <c r="C12" s="118">
        <v>-5.7576003868886065</v>
      </c>
      <c r="D12" s="118">
        <v>12.04904893894958</v>
      </c>
      <c r="E12" s="118">
        <v>-3.6444453698847523</v>
      </c>
      <c r="F12" s="118">
        <v>-6.9051691630954259</v>
      </c>
      <c r="G12" s="126"/>
    </row>
    <row r="13" spans="1:7" ht="14.25" customHeight="1" x14ac:dyDescent="0.25">
      <c r="A13" s="125" t="s">
        <v>113</v>
      </c>
      <c r="B13" s="118">
        <v>-1.5266909505948001</v>
      </c>
      <c r="C13" s="118">
        <v>-12.715701071209274</v>
      </c>
      <c r="D13" s="118">
        <v>6.2076059074402723</v>
      </c>
      <c r="E13" s="118">
        <v>5.2741492410420587</v>
      </c>
      <c r="F13" s="118">
        <v>25.607831726957532</v>
      </c>
      <c r="G13" s="126"/>
    </row>
    <row r="14" spans="1:7" ht="14.25" customHeight="1" x14ac:dyDescent="0.25">
      <c r="A14" s="125" t="s">
        <v>114</v>
      </c>
      <c r="B14" s="118">
        <v>2.7527898667601969</v>
      </c>
      <c r="C14" s="118">
        <v>-3.01904929247232</v>
      </c>
      <c r="D14" s="118">
        <v>-1.8376141030164828</v>
      </c>
      <c r="E14" s="118">
        <v>-8.7399398384060074</v>
      </c>
      <c r="F14" s="118">
        <v>9.7085930002336784</v>
      </c>
      <c r="G14" s="126"/>
    </row>
    <row r="15" spans="1:7" ht="14.25" customHeight="1" x14ac:dyDescent="0.25">
      <c r="A15" s="125" t="s">
        <v>115</v>
      </c>
      <c r="B15" s="118">
        <v>-8.2668150289741291</v>
      </c>
      <c r="C15" s="118">
        <v>-1.0429857647011431</v>
      </c>
      <c r="D15" s="118">
        <v>1.79019392863764</v>
      </c>
      <c r="E15" s="118">
        <v>-5.7383159685218015</v>
      </c>
      <c r="F15" s="118">
        <v>-12.545036012990174</v>
      </c>
      <c r="G15" s="126"/>
    </row>
    <row r="16" spans="1:7" ht="14.25" customHeight="1" x14ac:dyDescent="0.25">
      <c r="A16" s="125" t="s">
        <v>116</v>
      </c>
      <c r="B16" s="118">
        <v>4.3661330913707719</v>
      </c>
      <c r="C16" s="118">
        <v>-7.7756218162076234</v>
      </c>
      <c r="D16" s="118">
        <v>24.528701402191921</v>
      </c>
      <c r="E16" s="118">
        <v>9.6168650643115186</v>
      </c>
      <c r="F16" s="118">
        <v>-5.9917617080289531</v>
      </c>
      <c r="G16" s="126"/>
    </row>
    <row r="17" spans="1:11" ht="14.25" customHeight="1" x14ac:dyDescent="0.25">
      <c r="A17" s="125" t="s">
        <v>117</v>
      </c>
      <c r="B17" s="118">
        <v>8.8617526428569349E-2</v>
      </c>
      <c r="C17" s="118">
        <v>-22.421146460492313</v>
      </c>
      <c r="D17" s="118">
        <v>10.46082469408509</v>
      </c>
      <c r="E17" s="118">
        <v>-10.492319540788264</v>
      </c>
      <c r="F17" s="118">
        <v>2.1592315685529551</v>
      </c>
      <c r="G17" s="126"/>
    </row>
    <row r="18" spans="1:11" ht="14.25" customHeight="1" x14ac:dyDescent="0.25">
      <c r="A18" s="125" t="s">
        <v>118</v>
      </c>
      <c r="B18" s="118">
        <v>-1.8982689643697426</v>
      </c>
      <c r="C18" s="118">
        <v>8.9230142480306576</v>
      </c>
      <c r="D18" s="118">
        <v>0.77892531214063254</v>
      </c>
      <c r="E18" s="118">
        <v>-4.4982225303786922</v>
      </c>
      <c r="F18" s="118">
        <v>5.3720469236941515</v>
      </c>
      <c r="G18" s="126"/>
    </row>
    <row r="19" spans="1:11" ht="14.25" customHeight="1" x14ac:dyDescent="0.25">
      <c r="A19" s="125" t="s">
        <v>119</v>
      </c>
      <c r="B19" s="118">
        <v>2.9920710386996729</v>
      </c>
      <c r="C19" s="118">
        <v>22.24313894837735</v>
      </c>
      <c r="D19" s="118">
        <v>8.7832008843687461</v>
      </c>
      <c r="E19" s="118">
        <v>3.169648610013942</v>
      </c>
      <c r="F19" s="118">
        <v>-9.1885153849969434</v>
      </c>
      <c r="G19" s="126"/>
    </row>
    <row r="20" spans="1:11" ht="14.25" customHeight="1" x14ac:dyDescent="0.25">
      <c r="A20" s="125" t="s">
        <v>120</v>
      </c>
      <c r="B20" s="118">
        <v>-1.2043683814548345</v>
      </c>
      <c r="C20" s="118">
        <v>-4.4488902858057511</v>
      </c>
      <c r="D20" s="118">
        <v>12.168364166414648</v>
      </c>
      <c r="E20" s="118">
        <v>-1.8207504650630035</v>
      </c>
      <c r="F20" s="118">
        <v>3.7467734986507795</v>
      </c>
      <c r="G20" s="126"/>
    </row>
    <row r="21" spans="1:11" ht="14.25" customHeight="1" x14ac:dyDescent="0.25">
      <c r="A21" s="125" t="s">
        <v>121</v>
      </c>
      <c r="B21" s="118">
        <v>-11.88831392723988</v>
      </c>
      <c r="C21" s="118">
        <v>11.159331946871887</v>
      </c>
      <c r="D21" s="118">
        <v>4.6453877952878031</v>
      </c>
      <c r="E21" s="118">
        <v>-1.4190193551586017</v>
      </c>
      <c r="F21" s="118">
        <v>-2.8341398351900637</v>
      </c>
      <c r="G21" s="126"/>
    </row>
    <row r="22" spans="1:11" ht="14.25" customHeight="1" x14ac:dyDescent="0.25">
      <c r="A22" s="125" t="s">
        <v>122</v>
      </c>
      <c r="B22" s="118">
        <v>6.239149849645842</v>
      </c>
      <c r="C22" s="118">
        <v>-6.3438084283204743</v>
      </c>
      <c r="D22" s="118">
        <v>-29.855841790531713</v>
      </c>
      <c r="E22" s="118">
        <v>-7.8274077082709503</v>
      </c>
      <c r="F22" s="118">
        <v>1.6027214134854528</v>
      </c>
      <c r="G22" s="126"/>
    </row>
    <row r="23" spans="1:11" ht="14.25" customHeight="1" x14ac:dyDescent="0.25">
      <c r="A23" s="125" t="s">
        <v>123</v>
      </c>
      <c r="B23" s="118">
        <v>12.906620211936449</v>
      </c>
      <c r="C23" s="118">
        <v>-10.361454118105851</v>
      </c>
      <c r="D23" s="118">
        <v>18.877440463327378</v>
      </c>
      <c r="E23" s="118">
        <v>10.124619871599894</v>
      </c>
      <c r="F23" s="118">
        <v>-8.7593858540491176E-2</v>
      </c>
      <c r="G23" s="126"/>
    </row>
    <row r="24" spans="1:11" ht="14.25" customHeight="1" x14ac:dyDescent="0.25">
      <c r="A24" s="125" t="s">
        <v>124</v>
      </c>
      <c r="B24" s="118">
        <v>0.28869183128374942</v>
      </c>
      <c r="C24" s="118">
        <v>14.809571535834444</v>
      </c>
      <c r="D24" s="118">
        <v>-36.484935745261495</v>
      </c>
      <c r="E24" s="118">
        <v>-4.9696393671150414</v>
      </c>
      <c r="F24" s="118">
        <v>-11.595335678574592</v>
      </c>
      <c r="G24" s="126"/>
    </row>
    <row r="25" spans="1:11" ht="14.25" customHeight="1" x14ac:dyDescent="0.25">
      <c r="A25" s="125" t="s">
        <v>125</v>
      </c>
      <c r="B25" s="118">
        <v>-6.5252362624326432</v>
      </c>
      <c r="C25" s="118">
        <v>-2.5385647419712942</v>
      </c>
      <c r="D25" s="118">
        <v>15.365369388165483</v>
      </c>
      <c r="E25" s="118">
        <v>-13.699958709221139</v>
      </c>
      <c r="F25" s="118">
        <v>3.0835186314244201</v>
      </c>
      <c r="G25" s="126"/>
    </row>
    <row r="26" spans="1:11" ht="14.25" customHeight="1" x14ac:dyDescent="0.25">
      <c r="A26" s="125" t="s">
        <v>127</v>
      </c>
      <c r="B26" s="118">
        <v>-7.3912713064109514</v>
      </c>
      <c r="C26" s="118">
        <v>-0.61681236812660689</v>
      </c>
      <c r="D26" s="118">
        <v>-7.606144744769594</v>
      </c>
      <c r="E26" s="118">
        <v>-2.6485386889800289</v>
      </c>
      <c r="F26" s="118">
        <v>-3.9965729927262106</v>
      </c>
      <c r="G26" s="126"/>
    </row>
    <row r="27" spans="1:11" ht="14.25" customHeight="1" x14ac:dyDescent="0.25">
      <c r="A27" s="125" t="s">
        <v>128</v>
      </c>
      <c r="B27" s="118">
        <v>2.6391798093514662</v>
      </c>
      <c r="C27" s="118">
        <v>-5.9229843550349326</v>
      </c>
      <c r="D27" s="118">
        <v>72.853906588066792</v>
      </c>
      <c r="E27" s="118">
        <v>4.0837878991983878</v>
      </c>
      <c r="F27" s="118">
        <v>2.0442730618348559</v>
      </c>
      <c r="G27" s="126"/>
    </row>
    <row r="28" spans="1:11" ht="14.25" customHeight="1" x14ac:dyDescent="0.25">
      <c r="A28" s="125" t="s">
        <v>129</v>
      </c>
      <c r="B28" s="118">
        <v>10.375747840845273</v>
      </c>
      <c r="C28" s="118">
        <v>-13.468181920402976</v>
      </c>
      <c r="D28" s="118">
        <v>0.1975248393933926</v>
      </c>
      <c r="E28" s="118">
        <v>-1.1430180383723787</v>
      </c>
      <c r="F28" s="118">
        <v>-2.5318790190810514</v>
      </c>
      <c r="G28" s="126"/>
    </row>
    <row r="29" spans="1:11" ht="14.25" customHeight="1" x14ac:dyDescent="0.25">
      <c r="A29" s="125" t="s">
        <v>130</v>
      </c>
      <c r="B29" s="118">
        <v>1.6986143626045447</v>
      </c>
      <c r="C29" s="118">
        <v>2.2962116599204441</v>
      </c>
      <c r="D29" s="118">
        <v>11.41295301080949</v>
      </c>
      <c r="E29" s="118">
        <v>-1.4438389301968835</v>
      </c>
      <c r="F29" s="118">
        <v>-1.3380845406950836</v>
      </c>
      <c r="G29" s="126"/>
    </row>
    <row r="30" spans="1:11" ht="14.25" customHeight="1" x14ac:dyDescent="0.25">
      <c r="A30" s="127" t="s">
        <v>135</v>
      </c>
      <c r="B30" s="118">
        <v>-1.097160907360295</v>
      </c>
      <c r="C30" s="118">
        <v>-1.3389307795580785</v>
      </c>
      <c r="D30" s="118">
        <v>3.2009555387208843</v>
      </c>
      <c r="E30" s="118">
        <v>-2.9371053078399156</v>
      </c>
      <c r="F30" s="118">
        <v>2.0722260713976759</v>
      </c>
      <c r="G30" s="126"/>
    </row>
    <row r="31" spans="1:11" ht="14.25" customHeight="1" x14ac:dyDescent="0.25">
      <c r="A31" s="125" t="s">
        <v>134</v>
      </c>
      <c r="B31" s="118">
        <v>-7.0736557890991207</v>
      </c>
      <c r="C31" s="118">
        <v>-16.108012698513384</v>
      </c>
      <c r="D31" s="118">
        <v>13.30825685457302</v>
      </c>
      <c r="E31" s="118">
        <v>-3.1475324351806333</v>
      </c>
      <c r="F31" s="118">
        <v>3.4967341282158282</v>
      </c>
      <c r="G31" s="126"/>
    </row>
    <row r="32" spans="1:11" s="116" customFormat="1" ht="14.25" customHeight="1" x14ac:dyDescent="0.25">
      <c r="A32" s="125" t="s">
        <v>132</v>
      </c>
      <c r="B32" s="118">
        <v>1.1811708454581016</v>
      </c>
      <c r="C32" s="118">
        <v>12.207098875850143</v>
      </c>
      <c r="D32" s="118">
        <v>33.17089168371767</v>
      </c>
      <c r="E32" s="118">
        <v>-0.42060209699656959</v>
      </c>
      <c r="F32" s="118">
        <v>8.5771082309075375</v>
      </c>
      <c r="G32" s="126"/>
      <c r="H32" s="63"/>
      <c r="I32" s="63"/>
      <c r="J32" s="63"/>
      <c r="K32" s="63"/>
    </row>
    <row r="33" spans="1:11" s="131" customFormat="1" ht="14.25" customHeight="1" x14ac:dyDescent="0.25">
      <c r="A33" s="125" t="s">
        <v>133</v>
      </c>
      <c r="B33" s="118">
        <v>0.79849401301497203</v>
      </c>
      <c r="C33" s="118">
        <v>-26.173349278424908</v>
      </c>
      <c r="D33" s="118">
        <v>9.4800040506899599</v>
      </c>
      <c r="E33" s="118">
        <v>2.4603729260820328</v>
      </c>
      <c r="F33" s="118">
        <v>-2.3053228192456587</v>
      </c>
      <c r="G33" s="126"/>
      <c r="H33" s="63"/>
      <c r="I33" s="63"/>
      <c r="J33" s="63"/>
      <c r="K33" s="63"/>
    </row>
    <row r="34" spans="1:11" x14ac:dyDescent="0.25">
      <c r="A34" s="122" t="s">
        <v>136</v>
      </c>
      <c r="B34" s="123">
        <v>-1.4652296324954905</v>
      </c>
      <c r="C34" s="123">
        <v>-1.3711925522236212</v>
      </c>
      <c r="D34" s="123">
        <v>2.2251597855990068</v>
      </c>
      <c r="E34" s="123">
        <v>-2.3293950203840841</v>
      </c>
      <c r="F34" s="123">
        <v>2.0935344273931289</v>
      </c>
      <c r="G34" s="126"/>
    </row>
    <row r="35" spans="1:11" x14ac:dyDescent="0.25">
      <c r="A35" s="183" t="s">
        <v>153</v>
      </c>
      <c r="B35" s="183"/>
      <c r="C35" s="183"/>
      <c r="D35" s="183"/>
      <c r="E35" s="183"/>
      <c r="F35" s="183"/>
      <c r="G35" s="132"/>
    </row>
    <row r="36" spans="1:11" x14ac:dyDescent="0.25">
      <c r="A36" s="59" t="s">
        <v>86</v>
      </c>
      <c r="B36" s="60"/>
      <c r="C36" s="60"/>
      <c r="D36" s="61"/>
      <c r="E36" s="60"/>
      <c r="F36" s="60"/>
      <c r="G36" s="126"/>
    </row>
    <row r="37" spans="1:11" x14ac:dyDescent="0.25">
      <c r="B37" s="86"/>
      <c r="C37" s="86"/>
      <c r="D37" s="86"/>
      <c r="E37" s="86"/>
      <c r="F37" s="86"/>
    </row>
    <row r="38" spans="1:11" x14ac:dyDescent="0.25">
      <c r="B38" s="133"/>
      <c r="C38" s="133"/>
      <c r="D38" s="133"/>
      <c r="E38" s="133"/>
      <c r="F38" s="133"/>
    </row>
    <row r="39" spans="1:11" x14ac:dyDescent="0.25">
      <c r="B39" s="134"/>
      <c r="C39" s="134"/>
      <c r="D39" s="134"/>
      <c r="E39" s="134"/>
      <c r="F39" s="134"/>
    </row>
    <row r="40" spans="1:11" x14ac:dyDescent="0.25">
      <c r="B40" s="130"/>
      <c r="C40" s="130"/>
      <c r="D40" s="130"/>
      <c r="E40" s="130"/>
    </row>
  </sheetData>
  <mergeCells count="4">
    <mergeCell ref="A1:F1"/>
    <mergeCell ref="A2:F2"/>
    <mergeCell ref="A3:F3"/>
    <mergeCell ref="A35:F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34"/>
  <sheetViews>
    <sheetView showGridLines="0" zoomScaleNormal="100" workbookViewId="0">
      <selection activeCell="F4" sqref="F4"/>
    </sheetView>
  </sheetViews>
  <sheetFormatPr baseColWidth="10" defaultRowHeight="12" x14ac:dyDescent="0.15"/>
  <sheetData>
    <row r="2" spans="1:6" ht="15" x14ac:dyDescent="0.15">
      <c r="A2" s="2" t="s">
        <v>0</v>
      </c>
    </row>
    <row r="3" spans="1:6" ht="15" x14ac:dyDescent="0.15">
      <c r="A3" s="2"/>
    </row>
    <row r="4" spans="1:6" ht="15" x14ac:dyDescent="0.15">
      <c r="A4" s="2"/>
    </row>
    <row r="5" spans="1:6" ht="15" x14ac:dyDescent="0.15">
      <c r="A5" s="2" t="s">
        <v>1</v>
      </c>
    </row>
    <row r="6" spans="1:6" ht="15" x14ac:dyDescent="0.15">
      <c r="A6" s="2" t="s">
        <v>150</v>
      </c>
    </row>
    <row r="7" spans="1:6" ht="15" x14ac:dyDescent="0.15">
      <c r="A7" s="2"/>
    </row>
    <row r="8" spans="1:6" ht="15" x14ac:dyDescent="0.15">
      <c r="A8" s="2"/>
    </row>
    <row r="9" spans="1:6" ht="15" x14ac:dyDescent="0.15">
      <c r="A9" s="2" t="s">
        <v>2</v>
      </c>
    </row>
    <row r="10" spans="1:6" ht="15" x14ac:dyDescent="0.15">
      <c r="A10" s="172" t="s">
        <v>3</v>
      </c>
      <c r="B10" s="172"/>
      <c r="C10" s="172"/>
      <c r="D10" s="172"/>
      <c r="E10" s="172"/>
      <c r="F10" s="172"/>
    </row>
    <row r="11" spans="1:6" ht="14.25" x14ac:dyDescent="0.15">
      <c r="A11" s="173" t="s">
        <v>151</v>
      </c>
      <c r="B11" s="173"/>
      <c r="C11" s="173"/>
      <c r="D11" s="173"/>
      <c r="E11" s="173"/>
      <c r="F11" s="173"/>
    </row>
    <row r="12" spans="1:6" ht="15" x14ac:dyDescent="0.15">
      <c r="A12" s="2"/>
    </row>
    <row r="13" spans="1:6" ht="15" x14ac:dyDescent="0.15">
      <c r="A13" s="2" t="s">
        <v>4</v>
      </c>
    </row>
    <row r="14" spans="1:6" ht="15" x14ac:dyDescent="0.15">
      <c r="A14" s="172" t="s">
        <v>5</v>
      </c>
      <c r="B14" s="172"/>
      <c r="C14" s="172"/>
      <c r="D14" s="172"/>
      <c r="E14" s="172"/>
      <c r="F14" s="172"/>
    </row>
    <row r="15" spans="1:6" ht="14.25" x14ac:dyDescent="0.15">
      <c r="A15" s="173"/>
      <c r="B15" s="173"/>
      <c r="C15" s="173"/>
      <c r="D15" s="173"/>
      <c r="E15" s="173"/>
      <c r="F15" s="173"/>
    </row>
    <row r="16" spans="1:6" ht="15" x14ac:dyDescent="0.15">
      <c r="A16" s="2"/>
    </row>
    <row r="17" spans="1:1" ht="15" x14ac:dyDescent="0.15">
      <c r="A17" s="2"/>
    </row>
    <row r="18" spans="1:1" ht="15" x14ac:dyDescent="0.15">
      <c r="A18" s="2"/>
    </row>
    <row r="19" spans="1:1" ht="15" x14ac:dyDescent="0.15">
      <c r="A19" s="2"/>
    </row>
    <row r="20" spans="1:1" ht="15" x14ac:dyDescent="0.15">
      <c r="A20" s="2" t="s">
        <v>157</v>
      </c>
    </row>
    <row r="21" spans="1:1" ht="15" x14ac:dyDescent="0.15">
      <c r="A21" s="3" t="s">
        <v>6</v>
      </c>
    </row>
    <row r="22" spans="1:1" ht="15" x14ac:dyDescent="0.15">
      <c r="A22" s="3"/>
    </row>
    <row r="24" spans="1:1" ht="15" x14ac:dyDescent="0.15">
      <c r="A24" s="3"/>
    </row>
    <row r="25" spans="1:1" ht="15" x14ac:dyDescent="0.15">
      <c r="A25" s="3"/>
    </row>
    <row r="26" spans="1:1" ht="15" x14ac:dyDescent="0.15">
      <c r="A26" s="3"/>
    </row>
    <row r="27" spans="1:1" ht="15" x14ac:dyDescent="0.15">
      <c r="A27" s="3"/>
    </row>
    <row r="28" spans="1:1" ht="15" x14ac:dyDescent="0.15">
      <c r="A28" s="3" t="s">
        <v>7</v>
      </c>
    </row>
    <row r="29" spans="1:1" ht="15" x14ac:dyDescent="0.15">
      <c r="A29" s="3"/>
    </row>
    <row r="30" spans="1:1" ht="15" x14ac:dyDescent="0.15">
      <c r="A30" s="3"/>
    </row>
    <row r="31" spans="1:1" ht="15" x14ac:dyDescent="0.15">
      <c r="A31" s="3"/>
    </row>
    <row r="32" spans="1:1" ht="15" x14ac:dyDescent="0.15">
      <c r="A32" s="3"/>
    </row>
    <row r="33" spans="1:1" ht="15" x14ac:dyDescent="0.15">
      <c r="A33" s="3"/>
    </row>
    <row r="34" spans="1:1" ht="15" x14ac:dyDescent="0.25">
      <c r="A34" s="4" t="s">
        <v>152</v>
      </c>
    </row>
  </sheetData>
  <mergeCells count="4">
    <mergeCell ref="A10:F10"/>
    <mergeCell ref="A11:F11"/>
    <mergeCell ref="A14:F14"/>
    <mergeCell ref="A15:F1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40"/>
  <sheetViews>
    <sheetView showGridLines="0" workbookViewId="0"/>
  </sheetViews>
  <sheetFormatPr baseColWidth="10" defaultColWidth="12.875" defaultRowHeight="15" x14ac:dyDescent="0.25"/>
  <cols>
    <col min="1" max="1" width="56.25" style="63" customWidth="1"/>
    <col min="2" max="6" width="10" style="63" customWidth="1"/>
    <col min="7" max="16384" width="12.875" style="63"/>
  </cols>
  <sheetData>
    <row r="1" spans="1:7" ht="30" customHeight="1" x14ac:dyDescent="0.25">
      <c r="A1" s="184" t="s">
        <v>28</v>
      </c>
      <c r="B1" s="184"/>
      <c r="C1" s="184"/>
      <c r="D1" s="184"/>
      <c r="E1" s="184"/>
      <c r="F1" s="184"/>
    </row>
    <row r="2" spans="1:7" x14ac:dyDescent="0.25">
      <c r="A2" s="189" t="s">
        <v>139</v>
      </c>
      <c r="B2" s="189"/>
      <c r="C2" s="189"/>
      <c r="D2" s="189"/>
      <c r="E2" s="189"/>
      <c r="F2" s="189"/>
    </row>
    <row r="3" spans="1:7" x14ac:dyDescent="0.25">
      <c r="A3" s="186" t="s">
        <v>97</v>
      </c>
      <c r="B3" s="186"/>
      <c r="C3" s="186"/>
      <c r="D3" s="186"/>
      <c r="E3" s="186"/>
      <c r="F3" s="186"/>
    </row>
    <row r="4" spans="1:7" ht="15.75" customHeight="1" x14ac:dyDescent="0.25">
      <c r="A4" s="111" t="s">
        <v>102</v>
      </c>
      <c r="B4" s="31">
        <v>2019</v>
      </c>
      <c r="C4" s="31">
        <v>2020</v>
      </c>
      <c r="D4" s="31">
        <v>2021</v>
      </c>
      <c r="E4" s="31">
        <v>2022</v>
      </c>
      <c r="F4" s="31">
        <v>2023</v>
      </c>
    </row>
    <row r="5" spans="1:7" ht="13.5" customHeight="1" x14ac:dyDescent="0.25">
      <c r="A5" s="125" t="s">
        <v>105</v>
      </c>
      <c r="B5" s="135">
        <v>-6.6497579425078335E-2</v>
      </c>
      <c r="C5" s="135">
        <v>7.5391281155931411E-2</v>
      </c>
      <c r="D5" s="135">
        <v>2.5320596249673019E-2</v>
      </c>
      <c r="E5" s="135">
        <v>7.8789659776724835E-2</v>
      </c>
      <c r="F5" s="135">
        <v>-1.911990918768141E-2</v>
      </c>
      <c r="G5" s="126"/>
    </row>
    <row r="6" spans="1:7" ht="13.5" customHeight="1" x14ac:dyDescent="0.25">
      <c r="A6" s="125" t="s">
        <v>106</v>
      </c>
      <c r="B6" s="135">
        <v>-1.1203794664492161E-2</v>
      </c>
      <c r="C6" s="135">
        <v>3.9297821978370222E-2</v>
      </c>
      <c r="D6" s="135">
        <v>-1.5629363454667866E-2</v>
      </c>
      <c r="E6" s="135">
        <v>-3.8857346414427145E-3</v>
      </c>
      <c r="F6" s="135">
        <v>5.0461545685964639E-3</v>
      </c>
    </row>
    <row r="7" spans="1:7" ht="13.5" customHeight="1" x14ac:dyDescent="0.25">
      <c r="A7" s="125" t="s">
        <v>107</v>
      </c>
      <c r="B7" s="135">
        <v>1.2667648275418672E-2</v>
      </c>
      <c r="C7" s="135">
        <v>3.2130682548971818E-3</v>
      </c>
      <c r="D7" s="135">
        <v>7.6232849530251487E-2</v>
      </c>
      <c r="E7" s="135">
        <v>0.11690772121362865</v>
      </c>
      <c r="F7" s="135">
        <v>1.9545262066171958E-2</v>
      </c>
    </row>
    <row r="8" spans="1:7" ht="13.5" customHeight="1" x14ac:dyDescent="0.25">
      <c r="A8" s="125" t="s">
        <v>108</v>
      </c>
      <c r="B8" s="135">
        <v>-3.9850041521693726E-2</v>
      </c>
      <c r="C8" s="135">
        <v>-0.13428376748899096</v>
      </c>
      <c r="D8" s="135">
        <v>-0.20293877340237143</v>
      </c>
      <c r="E8" s="135">
        <v>-9.2455255485339338E-2</v>
      </c>
      <c r="F8" s="135">
        <v>-2.9036554112910617E-2</v>
      </c>
    </row>
    <row r="9" spans="1:7" ht="13.5" customHeight="1" x14ac:dyDescent="0.25">
      <c r="A9" s="125" t="s">
        <v>109</v>
      </c>
      <c r="B9" s="135">
        <v>-4.6535010921402373E-2</v>
      </c>
      <c r="C9" s="135">
        <v>-0.31386221620479909</v>
      </c>
      <c r="D9" s="135">
        <v>-0.28300307924918555</v>
      </c>
      <c r="E9" s="135">
        <v>3.3376270774587657E-2</v>
      </c>
      <c r="F9" s="135">
        <v>7.5052617479837522E-3</v>
      </c>
    </row>
    <row r="10" spans="1:7" ht="13.5" customHeight="1" x14ac:dyDescent="0.25">
      <c r="A10" s="125" t="s">
        <v>110</v>
      </c>
      <c r="B10" s="135">
        <v>1.2899875995438881E-2</v>
      </c>
      <c r="C10" s="135">
        <v>3.1985378844881923E-2</v>
      </c>
      <c r="D10" s="135">
        <v>9.0112092261217261E-2</v>
      </c>
      <c r="E10" s="135">
        <v>0.14223615177865762</v>
      </c>
      <c r="F10" s="135">
        <v>-7.7952030418411014E-3</v>
      </c>
    </row>
    <row r="11" spans="1:7" ht="13.5" customHeight="1" x14ac:dyDescent="0.25">
      <c r="A11" s="125" t="s">
        <v>111</v>
      </c>
      <c r="B11" s="135">
        <v>7.8645791880603538E-3</v>
      </c>
      <c r="C11" s="135">
        <v>-3.4560453839995689E-2</v>
      </c>
      <c r="D11" s="135">
        <v>4.6680926206347229E-2</v>
      </c>
      <c r="E11" s="135">
        <v>-0.13394593576141231</v>
      </c>
      <c r="F11" s="135">
        <v>0.23373008725761885</v>
      </c>
    </row>
    <row r="12" spans="1:7" ht="13.5" customHeight="1" x14ac:dyDescent="0.25">
      <c r="A12" s="125" t="s">
        <v>112</v>
      </c>
      <c r="B12" s="135">
        <v>-0.14698128359774737</v>
      </c>
      <c r="C12" s="135">
        <v>-7.1312094657890554E-2</v>
      </c>
      <c r="D12" s="135">
        <v>0.14248182369093151</v>
      </c>
      <c r="E12" s="135">
        <v>-3.3214049384705166E-2</v>
      </c>
      <c r="F12" s="135">
        <v>-8.6441867787935389E-2</v>
      </c>
    </row>
    <row r="13" spans="1:7" ht="13.5" customHeight="1" x14ac:dyDescent="0.25">
      <c r="A13" s="125" t="s">
        <v>113</v>
      </c>
      <c r="B13" s="135">
        <v>-4.4987339606171094E-2</v>
      </c>
      <c r="C13" s="135">
        <v>-0.48112410206865913</v>
      </c>
      <c r="D13" s="135">
        <v>0.15779676580630381</v>
      </c>
      <c r="E13" s="135">
        <v>0.1220174623451698</v>
      </c>
      <c r="F13" s="135">
        <v>0.85177894902088802</v>
      </c>
    </row>
    <row r="14" spans="1:7" ht="13.5" customHeight="1" x14ac:dyDescent="0.25">
      <c r="A14" s="125" t="s">
        <v>114</v>
      </c>
      <c r="B14" s="135">
        <v>6.690048139628374E-2</v>
      </c>
      <c r="C14" s="135">
        <v>-7.0142733555756856E-2</v>
      </c>
      <c r="D14" s="135">
        <v>-4.3464519250159699E-2</v>
      </c>
      <c r="E14" s="135">
        <v>-0.16596337564775698</v>
      </c>
      <c r="F14" s="135">
        <v>0.19427674805822484</v>
      </c>
    </row>
    <row r="15" spans="1:7" ht="13.5" customHeight="1" x14ac:dyDescent="0.25">
      <c r="A15" s="125" t="s">
        <v>115</v>
      </c>
      <c r="B15" s="135">
        <v>-0.10237875178087311</v>
      </c>
      <c r="C15" s="135">
        <v>-1.1843696827106114E-2</v>
      </c>
      <c r="D15" s="135">
        <v>2.0283648735672198E-2</v>
      </c>
      <c r="E15" s="135">
        <v>-6.6276732807599673E-2</v>
      </c>
      <c r="F15" s="135">
        <v>-0.12088915183546793</v>
      </c>
    </row>
    <row r="16" spans="1:7" ht="13.5" customHeight="1" x14ac:dyDescent="0.25">
      <c r="A16" s="125" t="s">
        <v>116</v>
      </c>
      <c r="B16" s="135">
        <v>4.05608701390794E-2</v>
      </c>
      <c r="C16" s="135">
        <v>-7.7568892592097136E-2</v>
      </c>
      <c r="D16" s="135">
        <v>0.22103979090246831</v>
      </c>
      <c r="E16" s="135">
        <v>9.5051457533327624E-2</v>
      </c>
      <c r="F16" s="135">
        <v>-6.3564718766528444E-2</v>
      </c>
    </row>
    <row r="17" spans="1:6" ht="13.5" customHeight="1" x14ac:dyDescent="0.25">
      <c r="A17" s="125" t="s">
        <v>117</v>
      </c>
      <c r="B17" s="135">
        <v>1.043797527170856E-3</v>
      </c>
      <c r="C17" s="135">
        <v>-0.2768693020580868</v>
      </c>
      <c r="D17" s="135">
        <v>0.10365688586035075</v>
      </c>
      <c r="E17" s="135">
        <v>-0.10146249217678099</v>
      </c>
      <c r="F17" s="135">
        <v>1.8641640573774505E-2</v>
      </c>
    </row>
    <row r="18" spans="1:6" ht="13.5" customHeight="1" x14ac:dyDescent="0.25">
      <c r="A18" s="125" t="s">
        <v>118</v>
      </c>
      <c r="B18" s="135">
        <v>-0.42254843738016756</v>
      </c>
      <c r="C18" s="135">
        <v>2.0284826466262316</v>
      </c>
      <c r="D18" s="135">
        <v>0.19342424512428194</v>
      </c>
      <c r="E18" s="135">
        <v>-1.0199312571345664</v>
      </c>
      <c r="F18" s="135">
        <v>1.1147419961509168</v>
      </c>
    </row>
    <row r="19" spans="1:6" ht="13.5" customHeight="1" x14ac:dyDescent="0.25">
      <c r="A19" s="125" t="s">
        <v>119</v>
      </c>
      <c r="B19" s="135">
        <v>3.3284039437600943E-2</v>
      </c>
      <c r="C19" s="135">
        <v>0.28718332752842218</v>
      </c>
      <c r="D19" s="135">
        <v>9.9333394969247257E-2</v>
      </c>
      <c r="E19" s="135">
        <v>3.3374010085065069E-2</v>
      </c>
      <c r="F19" s="135">
        <v>-0.11831058987947406</v>
      </c>
    </row>
    <row r="20" spans="1:6" ht="13.5" customHeight="1" x14ac:dyDescent="0.25">
      <c r="A20" s="125" t="s">
        <v>120</v>
      </c>
      <c r="B20" s="135">
        <v>-0.20730507120487887</v>
      </c>
      <c r="C20" s="135">
        <v>-0.76448351685267057</v>
      </c>
      <c r="D20" s="135">
        <v>2.1812052193369658</v>
      </c>
      <c r="E20" s="135">
        <v>-0.35033939538235653</v>
      </c>
      <c r="F20" s="135">
        <v>0.65591099365258687</v>
      </c>
    </row>
    <row r="21" spans="1:6" ht="13.5" customHeight="1" x14ac:dyDescent="0.25">
      <c r="A21" s="125" t="s">
        <v>121</v>
      </c>
      <c r="B21" s="135">
        <v>-0.22166349506009272</v>
      </c>
      <c r="C21" s="135">
        <v>0.17195332761882187</v>
      </c>
      <c r="D21" s="135">
        <v>0.13489792190856187</v>
      </c>
      <c r="E21" s="135">
        <v>-7.7031584063561573E-2</v>
      </c>
      <c r="F21" s="135">
        <v>-0.15398154041412646</v>
      </c>
    </row>
    <row r="22" spans="1:6" ht="13.5" customHeight="1" x14ac:dyDescent="0.25">
      <c r="A22" s="125" t="s">
        <v>122</v>
      </c>
      <c r="B22" s="135">
        <v>0.22039699154391856</v>
      </c>
      <c r="C22" s="135">
        <v>-0.26232017916549422</v>
      </c>
      <c r="D22" s="135">
        <v>-1.3545428196317428</v>
      </c>
      <c r="E22" s="135">
        <v>-0.41393848928062721</v>
      </c>
      <c r="F22" s="135">
        <v>8.3834611789986413E-2</v>
      </c>
    </row>
    <row r="23" spans="1:6" ht="13.5" customHeight="1" x14ac:dyDescent="0.25">
      <c r="A23" s="125" t="s">
        <v>123</v>
      </c>
      <c r="B23" s="135">
        <v>0.48864745935070114</v>
      </c>
      <c r="C23" s="135">
        <v>-0.36461054301921497</v>
      </c>
      <c r="D23" s="135">
        <v>0.63316153496179772</v>
      </c>
      <c r="E23" s="135">
        <v>0.34174337986660086</v>
      </c>
      <c r="F23" s="135">
        <v>-3.1680043985692426E-3</v>
      </c>
    </row>
    <row r="24" spans="1:6" ht="13.5" customHeight="1" x14ac:dyDescent="0.25">
      <c r="A24" s="125" t="s">
        <v>124</v>
      </c>
      <c r="B24" s="135">
        <v>2.3464763111971853E-3</v>
      </c>
      <c r="C24" s="135">
        <v>0.11804128537916225</v>
      </c>
      <c r="D24" s="135">
        <v>-0.35572799332933058</v>
      </c>
      <c r="E24" s="135">
        <v>-2.8345678666527832E-2</v>
      </c>
      <c r="F24" s="135">
        <v>-6.6839314294718927E-2</v>
      </c>
    </row>
    <row r="25" spans="1:6" ht="13.5" customHeight="1" x14ac:dyDescent="0.25">
      <c r="A25" s="125" t="s">
        <v>125</v>
      </c>
      <c r="B25" s="135">
        <v>-9.3644965589307447E-2</v>
      </c>
      <c r="C25" s="135">
        <v>-3.6887350591319354E-2</v>
      </c>
      <c r="D25" s="135">
        <v>0.21944299528947467</v>
      </c>
      <c r="E25" s="135">
        <v>-0.21189970492895197</v>
      </c>
      <c r="F25" s="135">
        <v>3.5887565084192843E-2</v>
      </c>
    </row>
    <row r="26" spans="1:6" ht="13.5" customHeight="1" x14ac:dyDescent="0.25">
      <c r="A26" s="125" t="s">
        <v>127</v>
      </c>
      <c r="B26" s="135">
        <v>-1.2328338689401668</v>
      </c>
      <c r="C26" s="135">
        <v>-9.6233526318646775E-2</v>
      </c>
      <c r="D26" s="135">
        <v>-1.1967475828837526</v>
      </c>
      <c r="E26" s="135">
        <v>-0.38315690297243332</v>
      </c>
      <c r="F26" s="135">
        <v>-0.64665730548413991</v>
      </c>
    </row>
    <row r="27" spans="1:6" ht="13.5" customHeight="1" x14ac:dyDescent="0.25">
      <c r="A27" s="125" t="s">
        <v>128</v>
      </c>
      <c r="B27" s="135">
        <v>4.5323046447260165E-2</v>
      </c>
      <c r="C27" s="135">
        <v>-0.11232919831067376</v>
      </c>
      <c r="D27" s="135">
        <v>0.48611114726435078</v>
      </c>
      <c r="E27" s="135">
        <v>7.7608263967621549E-2</v>
      </c>
      <c r="F27" s="135">
        <v>4.1209335121467558E-2</v>
      </c>
    </row>
    <row r="28" spans="1:6" ht="13.5" customHeight="1" x14ac:dyDescent="0.25">
      <c r="A28" s="125" t="s">
        <v>129</v>
      </c>
      <c r="B28" s="135">
        <v>0.46586645149649003</v>
      </c>
      <c r="C28" s="135">
        <v>-0.54038904168137991</v>
      </c>
      <c r="D28" s="135">
        <v>6.1806024410191555E-3</v>
      </c>
      <c r="E28" s="135">
        <v>-3.08192355484985E-2</v>
      </c>
      <c r="F28" s="135">
        <v>-9.727200317142265E-2</v>
      </c>
    </row>
    <row r="29" spans="1:6" ht="13.5" customHeight="1" x14ac:dyDescent="0.25">
      <c r="A29" s="125" t="s">
        <v>130</v>
      </c>
      <c r="B29" s="135">
        <v>1.0879248188833814E-2</v>
      </c>
      <c r="C29" s="135">
        <v>1.5363994370733127E-2</v>
      </c>
      <c r="D29" s="135">
        <v>7.9073501162423343E-2</v>
      </c>
      <c r="E29" s="135">
        <v>-9.6346815950520606E-3</v>
      </c>
      <c r="F29" s="135">
        <v>-7.1356165917836265E-3</v>
      </c>
    </row>
    <row r="30" spans="1:6" ht="13.5" customHeight="1" x14ac:dyDescent="0.25">
      <c r="A30" s="127" t="s">
        <v>135</v>
      </c>
      <c r="B30" s="135">
        <v>-6.9360789233916989E-2</v>
      </c>
      <c r="C30" s="135">
        <v>-8.8671189199973438E-2</v>
      </c>
      <c r="D30" s="135">
        <v>0.21672407927094273</v>
      </c>
      <c r="E30" s="135">
        <v>-0.17711356150618737</v>
      </c>
      <c r="F30" s="135">
        <v>0.11605620551480086</v>
      </c>
    </row>
    <row r="31" spans="1:6" ht="13.5" customHeight="1" x14ac:dyDescent="0.25">
      <c r="A31" s="125" t="s">
        <v>134</v>
      </c>
      <c r="B31" s="135">
        <v>-0.18226187581635733</v>
      </c>
      <c r="C31" s="135">
        <v>-0.3895036793244715</v>
      </c>
      <c r="D31" s="135">
        <v>0.2737341485950856</v>
      </c>
      <c r="E31" s="135">
        <v>-7.3433892766431835E-2</v>
      </c>
      <c r="F31" s="135">
        <v>8.4383249370004063E-2</v>
      </c>
    </row>
    <row r="32" spans="1:6" s="116" customFormat="1" ht="13.5" customHeight="1" x14ac:dyDescent="0.25">
      <c r="A32" s="125" t="s">
        <v>132</v>
      </c>
      <c r="B32" s="135">
        <v>1.0540589491731811E-2</v>
      </c>
      <c r="C32" s="135">
        <v>8.8898389583811924E-2</v>
      </c>
      <c r="D32" s="135">
        <v>0.24309708382336018</v>
      </c>
      <c r="E32" s="135">
        <v>-3.8349065152433809E-3</v>
      </c>
      <c r="F32" s="135">
        <v>5.8321311716421832E-2</v>
      </c>
    </row>
    <row r="33" spans="1:7" s="131" customFormat="1" ht="13.5" customHeight="1" x14ac:dyDescent="0.2">
      <c r="A33" s="125" t="s">
        <v>133</v>
      </c>
      <c r="B33" s="135">
        <v>3.6011174576724941E-3</v>
      </c>
      <c r="C33" s="135">
        <v>-0.10400758980768159</v>
      </c>
      <c r="D33" s="135">
        <v>2.7222663409463783E-2</v>
      </c>
      <c r="E33" s="135">
        <v>6.1834685399801163E-3</v>
      </c>
      <c r="F33" s="135">
        <v>-7.1231653339243516E-3</v>
      </c>
    </row>
    <row r="34" spans="1:7" ht="13.5" customHeight="1" x14ac:dyDescent="0.25">
      <c r="A34" s="122" t="s">
        <v>136</v>
      </c>
      <c r="B34" s="136">
        <v>-1.4652296324954905</v>
      </c>
      <c r="C34" s="136">
        <v>-1.3711925522236212</v>
      </c>
      <c r="D34" s="136">
        <v>2.2251597855990068</v>
      </c>
      <c r="E34" s="136">
        <v>-2.3293950203840841</v>
      </c>
      <c r="F34" s="136">
        <v>2.0935344273931289</v>
      </c>
    </row>
    <row r="35" spans="1:7" x14ac:dyDescent="0.25">
      <c r="A35" s="183" t="s">
        <v>153</v>
      </c>
      <c r="B35" s="183"/>
      <c r="C35" s="183"/>
      <c r="D35" s="183"/>
      <c r="E35" s="183"/>
      <c r="F35" s="183"/>
      <c r="G35" s="132"/>
    </row>
    <row r="36" spans="1:7" ht="13.5" customHeight="1" x14ac:dyDescent="0.25">
      <c r="A36" s="59" t="s">
        <v>86</v>
      </c>
      <c r="B36" s="60"/>
      <c r="C36" s="60"/>
      <c r="D36" s="61"/>
      <c r="E36" s="60"/>
      <c r="F36" s="60"/>
    </row>
    <row r="37" spans="1:7" x14ac:dyDescent="0.25">
      <c r="B37" s="86"/>
      <c r="C37" s="86"/>
      <c r="D37" s="86"/>
      <c r="E37" s="86"/>
    </row>
    <row r="38" spans="1:7" x14ac:dyDescent="0.25">
      <c r="B38" s="124"/>
      <c r="C38" s="124"/>
      <c r="D38" s="124"/>
      <c r="E38" s="124"/>
      <c r="F38" s="124"/>
    </row>
    <row r="39" spans="1:7" x14ac:dyDescent="0.25">
      <c r="B39" s="130"/>
      <c r="C39" s="130"/>
      <c r="D39" s="130"/>
      <c r="E39" s="130"/>
      <c r="F39" s="130"/>
    </row>
    <row r="40" spans="1:7" x14ac:dyDescent="0.25">
      <c r="B40" s="130"/>
      <c r="C40" s="130"/>
      <c r="D40" s="130"/>
      <c r="E40" s="130"/>
    </row>
  </sheetData>
  <mergeCells count="4">
    <mergeCell ref="A1:F1"/>
    <mergeCell ref="A2:F2"/>
    <mergeCell ref="A3:F3"/>
    <mergeCell ref="A35:F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55"/>
  <sheetViews>
    <sheetView showGridLines="0" zoomScaleNormal="100" workbookViewId="0"/>
  </sheetViews>
  <sheetFormatPr baseColWidth="10" defaultRowHeight="12" x14ac:dyDescent="0.15"/>
  <cols>
    <col min="1" max="1" width="29" customWidth="1"/>
    <col min="2" max="2" width="11.875" bestFit="1" customWidth="1"/>
    <col min="6" max="6" width="18.5" customWidth="1"/>
    <col min="12" max="12" width="12.125" bestFit="1" customWidth="1"/>
  </cols>
  <sheetData>
    <row r="1" spans="1:12" ht="17.25" customHeight="1" x14ac:dyDescent="0.15"/>
    <row r="2" spans="1:12" x14ac:dyDescent="0.15">
      <c r="D2" s="85"/>
      <c r="E2" s="85"/>
    </row>
    <row r="3" spans="1:12" ht="12" customHeight="1" x14ac:dyDescent="0.15">
      <c r="A3" s="83"/>
      <c r="B3" s="83"/>
      <c r="C3" s="85">
        <v>19.093150651826267</v>
      </c>
      <c r="D3" s="85"/>
      <c r="E3" s="85"/>
    </row>
    <row r="4" spans="1:12" x14ac:dyDescent="0.15">
      <c r="A4" s="83"/>
      <c r="B4" s="83"/>
      <c r="C4" s="83"/>
      <c r="D4" s="85"/>
      <c r="E4" s="85"/>
    </row>
    <row r="5" spans="1:12" ht="12.75" x14ac:dyDescent="0.2">
      <c r="A5" s="169" t="s">
        <v>112</v>
      </c>
      <c r="B5" s="85">
        <v>-6.9051691630954259</v>
      </c>
      <c r="C5" s="83"/>
      <c r="D5" s="85"/>
      <c r="E5" s="85"/>
      <c r="L5" s="117"/>
    </row>
    <row r="6" spans="1:12" ht="12.75" x14ac:dyDescent="0.2">
      <c r="A6" s="169" t="s">
        <v>127</v>
      </c>
      <c r="B6" s="85">
        <v>-3.9965729927262106</v>
      </c>
      <c r="C6" s="83"/>
      <c r="D6" s="85"/>
      <c r="E6" s="85"/>
      <c r="L6" s="117"/>
    </row>
    <row r="7" spans="1:12" ht="12.75" x14ac:dyDescent="0.2">
      <c r="A7" s="169" t="s">
        <v>121</v>
      </c>
      <c r="B7" s="85">
        <v>-2.8341398351900637</v>
      </c>
      <c r="C7" s="83"/>
      <c r="D7" s="85"/>
      <c r="E7" s="85"/>
      <c r="L7" s="144"/>
    </row>
    <row r="8" spans="1:12" ht="12.75" x14ac:dyDescent="0.2">
      <c r="A8" s="170" t="s">
        <v>129</v>
      </c>
      <c r="B8" s="85">
        <v>-2.5318790190810514</v>
      </c>
      <c r="C8" s="83"/>
      <c r="D8" s="85"/>
      <c r="E8" s="85"/>
      <c r="L8" s="144"/>
    </row>
    <row r="9" spans="1:12" ht="12.75" x14ac:dyDescent="0.2">
      <c r="A9" s="170" t="s">
        <v>123</v>
      </c>
      <c r="B9" s="85">
        <v>-8.7593858540491176E-2</v>
      </c>
      <c r="C9" s="83"/>
      <c r="D9" s="85"/>
      <c r="E9" s="85"/>
      <c r="L9" s="144"/>
    </row>
    <row r="10" spans="1:12" ht="12.75" x14ac:dyDescent="0.2">
      <c r="A10" s="169" t="s">
        <v>122</v>
      </c>
      <c r="B10" s="85">
        <v>1.6027214134854528</v>
      </c>
      <c r="C10" s="83"/>
      <c r="D10" s="85"/>
      <c r="E10" s="85"/>
      <c r="K10" s="113"/>
      <c r="L10" s="144"/>
    </row>
    <row r="11" spans="1:12" ht="12.75" customHeight="1" x14ac:dyDescent="0.2">
      <c r="A11" s="169" t="s">
        <v>134</v>
      </c>
      <c r="B11" s="85">
        <v>3.4967341282158282</v>
      </c>
      <c r="C11" s="83"/>
      <c r="D11" s="85"/>
      <c r="E11" s="85"/>
      <c r="F11" s="149"/>
      <c r="G11" s="149"/>
      <c r="H11" s="149"/>
      <c r="I11" s="149"/>
      <c r="L11" s="144"/>
    </row>
    <row r="12" spans="1:12" ht="12.75" customHeight="1" x14ac:dyDescent="0.2">
      <c r="A12" s="170" t="s">
        <v>120</v>
      </c>
      <c r="B12" s="85">
        <v>3.7467734986507795</v>
      </c>
      <c r="C12" s="83"/>
      <c r="D12" s="85"/>
      <c r="E12" s="85"/>
      <c r="F12" s="149"/>
      <c r="G12" s="149"/>
      <c r="H12" s="149"/>
      <c r="I12" s="149"/>
      <c r="L12" s="144"/>
    </row>
    <row r="13" spans="1:12" ht="12.75" customHeight="1" x14ac:dyDescent="0.2">
      <c r="A13" s="169" t="s">
        <v>118</v>
      </c>
      <c r="B13" s="85">
        <v>5.3720469236941515</v>
      </c>
      <c r="C13" s="83"/>
      <c r="D13" s="85"/>
      <c r="E13" s="85"/>
      <c r="F13" s="149"/>
      <c r="G13" s="149"/>
      <c r="H13" s="149"/>
      <c r="I13" s="149"/>
      <c r="L13" s="144"/>
    </row>
    <row r="14" spans="1:12" ht="12.75" customHeight="1" x14ac:dyDescent="0.2">
      <c r="A14" s="169" t="s">
        <v>114</v>
      </c>
      <c r="B14" s="85">
        <v>9.7085930002336784</v>
      </c>
      <c r="C14" s="83"/>
      <c r="D14" s="85"/>
      <c r="E14" s="85"/>
      <c r="F14" s="149"/>
      <c r="G14" s="149"/>
      <c r="H14" s="149"/>
      <c r="I14" s="149"/>
      <c r="L14" s="144"/>
    </row>
    <row r="15" spans="1:12" ht="12.75" customHeight="1" x14ac:dyDescent="0.2">
      <c r="A15" s="169" t="s">
        <v>113</v>
      </c>
      <c r="B15" s="85">
        <v>25.607831726957532</v>
      </c>
      <c r="C15" s="83"/>
      <c r="D15" s="85"/>
      <c r="E15" s="85"/>
      <c r="F15" s="149"/>
      <c r="G15" s="149"/>
      <c r="H15" s="149"/>
      <c r="I15" s="149"/>
      <c r="L15" s="144"/>
    </row>
    <row r="16" spans="1:12" ht="12.75" customHeight="1" x14ac:dyDescent="0.2">
      <c r="A16" s="167"/>
      <c r="B16" s="168"/>
      <c r="C16" s="83"/>
      <c r="F16" s="149"/>
      <c r="G16" s="149"/>
      <c r="H16" s="149"/>
      <c r="I16" s="149"/>
      <c r="K16" s="113"/>
      <c r="L16" s="144"/>
    </row>
    <row r="17" spans="1:12" ht="12.75" customHeight="1" x14ac:dyDescent="0.2">
      <c r="A17" s="83"/>
      <c r="B17" s="156"/>
      <c r="C17" s="83"/>
      <c r="F17" s="149"/>
      <c r="G17" s="149"/>
      <c r="H17" s="149"/>
      <c r="I17" s="149"/>
      <c r="L17" s="144"/>
    </row>
    <row r="18" spans="1:12" ht="12.75" customHeight="1" x14ac:dyDescent="0.2">
      <c r="A18" s="83"/>
      <c r="B18" s="83"/>
      <c r="C18" s="83"/>
      <c r="F18" s="149"/>
      <c r="G18" s="149"/>
      <c r="H18" s="149"/>
      <c r="I18" s="149"/>
      <c r="L18" s="144"/>
    </row>
    <row r="19" spans="1:12" ht="12.75" customHeight="1" x14ac:dyDescent="0.2">
      <c r="A19" s="83"/>
      <c r="B19" s="83"/>
      <c r="C19" s="83"/>
      <c r="F19" s="149"/>
      <c r="G19" s="149"/>
      <c r="H19" s="149"/>
      <c r="I19" s="149"/>
      <c r="L19" s="144"/>
    </row>
    <row r="20" spans="1:12" ht="12.75" customHeight="1" x14ac:dyDescent="0.2">
      <c r="A20" s="83"/>
      <c r="B20" s="83"/>
      <c r="C20" s="83"/>
      <c r="F20" s="149"/>
      <c r="G20" s="149"/>
      <c r="H20" s="149"/>
      <c r="I20" s="149"/>
      <c r="L20" s="144"/>
    </row>
    <row r="21" spans="1:12" ht="12.75" customHeight="1" x14ac:dyDescent="0.2">
      <c r="A21" s="83"/>
      <c r="B21" s="83"/>
      <c r="C21" s="83"/>
      <c r="F21" s="149"/>
      <c r="G21" s="149"/>
      <c r="H21" s="149"/>
      <c r="I21" s="149"/>
      <c r="L21" s="144"/>
    </row>
    <row r="22" spans="1:12" ht="12.75" x14ac:dyDescent="0.2">
      <c r="L22" s="144"/>
    </row>
    <row r="23" spans="1:12" ht="12.75" x14ac:dyDescent="0.2">
      <c r="L23" s="144"/>
    </row>
    <row r="24" spans="1:12" ht="12.75" x14ac:dyDescent="0.2">
      <c r="F24" s="83"/>
      <c r="G24" s="83"/>
      <c r="L24" s="144"/>
    </row>
    <row r="25" spans="1:12" ht="12.75" x14ac:dyDescent="0.2">
      <c r="F25" s="83"/>
      <c r="G25" s="83"/>
      <c r="L25" s="144"/>
    </row>
    <row r="26" spans="1:12" ht="12.75" x14ac:dyDescent="0.2">
      <c r="F26" s="83"/>
      <c r="G26" s="83"/>
      <c r="L26" s="144"/>
    </row>
    <row r="27" spans="1:12" ht="12.75" x14ac:dyDescent="0.2">
      <c r="E27" s="83"/>
      <c r="F27" s="170" t="s">
        <v>80</v>
      </c>
      <c r="G27" s="171">
        <v>-1.2987273224691431</v>
      </c>
      <c r="L27" s="144"/>
    </row>
    <row r="28" spans="1:12" ht="12.75" x14ac:dyDescent="0.2">
      <c r="E28" s="83"/>
      <c r="F28" s="170" t="s">
        <v>80</v>
      </c>
      <c r="G28" s="171">
        <v>-1.2987273224691431</v>
      </c>
      <c r="L28" s="144"/>
    </row>
    <row r="29" spans="1:12" ht="12.75" x14ac:dyDescent="0.2">
      <c r="E29" s="83"/>
      <c r="F29" s="169" t="s">
        <v>117</v>
      </c>
      <c r="G29" s="171">
        <v>1.8641640573774505E-2</v>
      </c>
      <c r="L29" s="144"/>
    </row>
    <row r="30" spans="1:12" ht="12.75" x14ac:dyDescent="0.2">
      <c r="E30" s="83"/>
      <c r="F30" s="170" t="s">
        <v>107</v>
      </c>
      <c r="G30" s="171">
        <v>1.9545262066171958E-2</v>
      </c>
      <c r="L30" s="144"/>
    </row>
    <row r="31" spans="1:12" ht="12.75" x14ac:dyDescent="0.2">
      <c r="E31" s="83"/>
      <c r="F31" s="169" t="s">
        <v>125</v>
      </c>
      <c r="G31" s="171">
        <v>3.5887565084192843E-2</v>
      </c>
      <c r="L31" s="144"/>
    </row>
    <row r="32" spans="1:12" ht="12.75" x14ac:dyDescent="0.2">
      <c r="E32" s="83"/>
      <c r="F32" s="170" t="s">
        <v>128</v>
      </c>
      <c r="G32" s="171">
        <v>4.1209335121467558E-2</v>
      </c>
      <c r="L32" s="144"/>
    </row>
    <row r="33" spans="2:12" ht="12.75" x14ac:dyDescent="0.2">
      <c r="E33" s="83"/>
      <c r="F33" s="169" t="s">
        <v>132</v>
      </c>
      <c r="G33" s="171">
        <v>5.8321311716421832E-2</v>
      </c>
      <c r="L33" s="144"/>
    </row>
    <row r="34" spans="2:12" ht="12.75" x14ac:dyDescent="0.2">
      <c r="E34" s="83"/>
      <c r="F34" s="169" t="s">
        <v>122</v>
      </c>
      <c r="G34" s="171">
        <v>8.3834611789986413E-2</v>
      </c>
      <c r="L34" s="144"/>
    </row>
    <row r="35" spans="2:12" ht="12.75" x14ac:dyDescent="0.2">
      <c r="E35" s="83"/>
      <c r="F35" s="169" t="s">
        <v>134</v>
      </c>
      <c r="G35" s="171">
        <v>8.4383249370004063E-2</v>
      </c>
      <c r="L35" s="144"/>
    </row>
    <row r="36" spans="2:12" ht="12" customHeight="1" x14ac:dyDescent="0.2">
      <c r="E36" s="83"/>
      <c r="F36" s="169" t="s">
        <v>114</v>
      </c>
      <c r="G36" s="171">
        <v>0.19427674805822484</v>
      </c>
    </row>
    <row r="37" spans="2:12" ht="12.75" x14ac:dyDescent="0.2">
      <c r="E37" s="83"/>
      <c r="F37" s="169" t="s">
        <v>111</v>
      </c>
      <c r="G37" s="171">
        <v>0.23373008725761885</v>
      </c>
    </row>
    <row r="38" spans="2:12" ht="12" customHeight="1" x14ac:dyDescent="0.15">
      <c r="E38" s="83"/>
      <c r="F38" s="170" t="s">
        <v>120</v>
      </c>
      <c r="G38" s="171">
        <v>0.65591099365258687</v>
      </c>
    </row>
    <row r="39" spans="2:12" ht="12.75" x14ac:dyDescent="0.2">
      <c r="E39" s="83"/>
      <c r="F39" s="169" t="s">
        <v>113</v>
      </c>
      <c r="G39" s="171">
        <v>0.85177894902088802</v>
      </c>
    </row>
    <row r="40" spans="2:12" ht="12.75" x14ac:dyDescent="0.2">
      <c r="E40" s="83"/>
      <c r="F40" s="169" t="s">
        <v>118</v>
      </c>
      <c r="G40" s="171">
        <v>1.1147419961509168</v>
      </c>
    </row>
    <row r="41" spans="2:12" x14ac:dyDescent="0.15">
      <c r="E41" s="83"/>
      <c r="F41" s="83"/>
      <c r="G41" s="83"/>
    </row>
    <row r="42" spans="2:12" x14ac:dyDescent="0.15">
      <c r="E42" s="83"/>
      <c r="F42" s="83"/>
      <c r="G42" s="83"/>
    </row>
    <row r="43" spans="2:12" x14ac:dyDescent="0.15">
      <c r="F43" s="157"/>
      <c r="G43" s="157"/>
    </row>
    <row r="44" spans="2:12" ht="12.75" x14ac:dyDescent="0.2">
      <c r="F44" s="145"/>
      <c r="G44" s="146"/>
    </row>
    <row r="45" spans="2:12" ht="12.75" x14ac:dyDescent="0.2">
      <c r="F45" s="145"/>
      <c r="G45" s="146"/>
    </row>
    <row r="46" spans="2:12" ht="12.75" x14ac:dyDescent="0.2">
      <c r="F46" s="145"/>
      <c r="G46" s="146"/>
    </row>
    <row r="47" spans="2:12" ht="12.75" x14ac:dyDescent="0.2">
      <c r="F47" s="145"/>
      <c r="G47" s="146"/>
    </row>
    <row r="48" spans="2:12" ht="12.75" x14ac:dyDescent="0.2">
      <c r="B48" s="139"/>
      <c r="F48" s="145"/>
      <c r="G48" s="146"/>
    </row>
    <row r="49" spans="6:7" ht="12.75" x14ac:dyDescent="0.2">
      <c r="F49" s="145"/>
      <c r="G49" s="146"/>
    </row>
    <row r="50" spans="6:7" ht="12.75" x14ac:dyDescent="0.2">
      <c r="F50" s="145"/>
      <c r="G50" s="146"/>
    </row>
    <row r="51" spans="6:7" ht="12.75" x14ac:dyDescent="0.2">
      <c r="F51" s="147"/>
      <c r="G51" s="146"/>
    </row>
    <row r="52" spans="6:7" ht="12.75" x14ac:dyDescent="0.2">
      <c r="F52" s="145"/>
      <c r="G52" s="146"/>
    </row>
    <row r="53" spans="6:7" ht="12.75" x14ac:dyDescent="0.2">
      <c r="F53" s="145"/>
      <c r="G53" s="146"/>
    </row>
    <row r="54" spans="6:7" ht="12.75" x14ac:dyDescent="0.2">
      <c r="F54" s="148"/>
      <c r="G54" s="146"/>
    </row>
    <row r="55" spans="6:7" x14ac:dyDescent="0.15">
      <c r="F55" s="148"/>
      <c r="G55" s="148"/>
    </row>
  </sheetData>
  <sortState xmlns:xlrd2="http://schemas.microsoft.com/office/spreadsheetml/2017/richdata2" ref="F28:G39">
    <sortCondition ref="G28:G39"/>
  </sortState>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M44"/>
  <sheetViews>
    <sheetView showGridLines="0" zoomScaleNormal="100" workbookViewId="0"/>
  </sheetViews>
  <sheetFormatPr baseColWidth="10" defaultColWidth="12.875" defaultRowHeight="15" x14ac:dyDescent="0.25"/>
  <cols>
    <col min="1" max="1" width="55.75" style="63" customWidth="1"/>
    <col min="2" max="7" width="10.875" style="63" customWidth="1"/>
    <col min="8" max="16384" width="12.875" style="63"/>
  </cols>
  <sheetData>
    <row r="2" spans="1:13" ht="41.25" customHeight="1" x14ac:dyDescent="0.25">
      <c r="A2" s="184" t="s">
        <v>30</v>
      </c>
      <c r="B2" s="184"/>
      <c r="C2" s="184"/>
      <c r="D2" s="184"/>
      <c r="E2" s="184"/>
      <c r="F2" s="184"/>
      <c r="G2" s="184"/>
    </row>
    <row r="3" spans="1:13" x14ac:dyDescent="0.25">
      <c r="A3" s="184" t="s">
        <v>140</v>
      </c>
      <c r="B3" s="184"/>
      <c r="C3" s="184"/>
      <c r="D3" s="184"/>
      <c r="E3" s="184"/>
      <c r="F3" s="184"/>
      <c r="G3" s="184"/>
    </row>
    <row r="4" spans="1:13" x14ac:dyDescent="0.25">
      <c r="A4" s="186" t="s">
        <v>101</v>
      </c>
      <c r="B4" s="186"/>
      <c r="C4" s="186"/>
      <c r="D4" s="186"/>
      <c r="E4" s="186"/>
      <c r="F4" s="186"/>
      <c r="G4" s="186"/>
    </row>
    <row r="5" spans="1:13" ht="30.75" customHeight="1" x14ac:dyDescent="0.25">
      <c r="A5" s="111" t="s">
        <v>102</v>
      </c>
      <c r="B5" s="31">
        <v>2019</v>
      </c>
      <c r="C5" s="31">
        <v>2020</v>
      </c>
      <c r="D5" s="31">
        <v>2021</v>
      </c>
      <c r="E5" s="31">
        <v>2022</v>
      </c>
      <c r="F5" s="31">
        <v>2023</v>
      </c>
      <c r="G5" s="112" t="s">
        <v>103</v>
      </c>
    </row>
    <row r="6" spans="1:13" s="116" customFormat="1" ht="13.5" customHeight="1" x14ac:dyDescent="0.25">
      <c r="A6" s="113" t="s">
        <v>104</v>
      </c>
      <c r="B6" s="114">
        <f>SUM(B7:B27)</f>
        <v>2148393.9215660454</v>
      </c>
      <c r="C6" s="114">
        <f t="shared" ref="C6:F6" si="0">SUM(C7:C27)</f>
        <v>2175172.9410256166</v>
      </c>
      <c r="D6" s="114">
        <f t="shared" si="0"/>
        <v>2510810.9812501292</v>
      </c>
      <c r="E6" s="114">
        <f t="shared" si="0"/>
        <v>2636876.2232515179</v>
      </c>
      <c r="F6" s="114">
        <f t="shared" si="0"/>
        <v>2646484.75465975</v>
      </c>
      <c r="G6" s="114">
        <f>+F6/$F$38*100</f>
        <v>66.872314377073764</v>
      </c>
      <c r="I6" s="63"/>
      <c r="J6" s="63"/>
      <c r="K6" s="63"/>
      <c r="L6" s="63"/>
      <c r="M6" s="63"/>
    </row>
    <row r="7" spans="1:13" ht="13.5" customHeight="1" x14ac:dyDescent="0.25">
      <c r="A7" s="117" t="s">
        <v>105</v>
      </c>
      <c r="B7" s="118">
        <v>7773.7875639746271</v>
      </c>
      <c r="C7" s="118">
        <v>10259.631714325253</v>
      </c>
      <c r="D7" s="118">
        <v>12298.996541363129</v>
      </c>
      <c r="E7" s="118">
        <v>18032.558146602758</v>
      </c>
      <c r="F7" s="118">
        <v>17816.754232819687</v>
      </c>
      <c r="G7" s="118">
        <f t="shared" ref="G7:G38" si="1">+F7/$F$38*100</f>
        <v>0.45020005807264069</v>
      </c>
    </row>
    <row r="8" spans="1:13" ht="13.5" customHeight="1" x14ac:dyDescent="0.25">
      <c r="A8" s="117" t="s">
        <v>106</v>
      </c>
      <c r="B8" s="118">
        <v>1463.5298140167638</v>
      </c>
      <c r="C8" s="118">
        <v>2630.8901409283094</v>
      </c>
      <c r="D8" s="118">
        <v>2203.2727066996476</v>
      </c>
      <c r="E8" s="118">
        <v>2378.3622112025541</v>
      </c>
      <c r="F8" s="118">
        <v>2259.7337889448891</v>
      </c>
      <c r="G8" s="118">
        <f t="shared" si="1"/>
        <v>5.7099753957300561E-2</v>
      </c>
    </row>
    <row r="9" spans="1:13" ht="13.5" customHeight="1" x14ac:dyDescent="0.25">
      <c r="A9" s="117" t="s">
        <v>107</v>
      </c>
      <c r="B9" s="118">
        <v>3567.0573601136748</v>
      </c>
      <c r="C9" s="118">
        <v>3878.1667946293101</v>
      </c>
      <c r="D9" s="118">
        <v>5920.0333938048079</v>
      </c>
      <c r="E9" s="118">
        <v>11163.81767855452</v>
      </c>
      <c r="F9" s="118">
        <v>10408.066496803474</v>
      </c>
      <c r="G9" s="118">
        <f t="shared" si="1"/>
        <v>0.26299471160989724</v>
      </c>
    </row>
    <row r="10" spans="1:13" ht="13.5" customHeight="1" x14ac:dyDescent="0.25">
      <c r="A10" s="117" t="s">
        <v>108</v>
      </c>
      <c r="B10" s="118">
        <v>44221.929848655796</v>
      </c>
      <c r="C10" s="118">
        <v>37617.875389486086</v>
      </c>
      <c r="D10" s="118">
        <v>30192.031156349007</v>
      </c>
      <c r="E10" s="118">
        <v>23497.411138392221</v>
      </c>
      <c r="F10" s="118">
        <v>21391.677838620912</v>
      </c>
      <c r="G10" s="118">
        <f t="shared" si="1"/>
        <v>0.54053249426757244</v>
      </c>
    </row>
    <row r="11" spans="1:13" ht="13.5" customHeight="1" x14ac:dyDescent="0.25">
      <c r="A11" s="117" t="s">
        <v>109</v>
      </c>
      <c r="B11" s="118">
        <v>37063.457909895129</v>
      </c>
      <c r="C11" s="118">
        <v>27506.725932004119</v>
      </c>
      <c r="D11" s="118">
        <v>20926.605188323381</v>
      </c>
      <c r="E11" s="118">
        <v>22899.959991108961</v>
      </c>
      <c r="F11" s="118">
        <v>21320.933551858325</v>
      </c>
      <c r="G11" s="118">
        <f t="shared" si="1"/>
        <v>0.53874490256637719</v>
      </c>
    </row>
    <row r="12" spans="1:13" ht="13.5" customHeight="1" x14ac:dyDescent="0.25">
      <c r="A12" s="117" t="s">
        <v>110</v>
      </c>
      <c r="B12" s="118">
        <v>23421.282048504032</v>
      </c>
      <c r="C12" s="118">
        <v>18732.085218304026</v>
      </c>
      <c r="D12" s="118">
        <v>26809.245837098715</v>
      </c>
      <c r="E12" s="118">
        <v>27994.28180133874</v>
      </c>
      <c r="F12" s="118">
        <v>34413.752898965336</v>
      </c>
      <c r="G12" s="118">
        <f t="shared" si="1"/>
        <v>0.86957890035169216</v>
      </c>
    </row>
    <row r="13" spans="1:13" ht="13.5" customHeight="1" x14ac:dyDescent="0.25">
      <c r="A13" s="117" t="s">
        <v>111</v>
      </c>
      <c r="B13" s="118">
        <v>13881.863360045705</v>
      </c>
      <c r="C13" s="118">
        <v>14123.224804734436</v>
      </c>
      <c r="D13" s="118">
        <v>16360.748327991714</v>
      </c>
      <c r="E13" s="118">
        <v>16809.844545444601</v>
      </c>
      <c r="F13" s="118">
        <v>18532.247347974386</v>
      </c>
      <c r="G13" s="118">
        <f t="shared" si="1"/>
        <v>0.46827939159119264</v>
      </c>
    </row>
    <row r="14" spans="1:13" ht="13.5" customHeight="1" x14ac:dyDescent="0.25">
      <c r="A14" s="117" t="s">
        <v>112</v>
      </c>
      <c r="B14" s="118">
        <v>40413.370568104117</v>
      </c>
      <c r="C14" s="118">
        <v>36799.030982897188</v>
      </c>
      <c r="D14" s="118">
        <v>36770.887622537033</v>
      </c>
      <c r="E14" s="118">
        <v>47128.782920088124</v>
      </c>
      <c r="F14" s="118">
        <v>54405.703964384338</v>
      </c>
      <c r="G14" s="118">
        <f t="shared" si="1"/>
        <v>1.3747426026189498</v>
      </c>
    </row>
    <row r="15" spans="1:13" ht="13.5" customHeight="1" x14ac:dyDescent="0.25">
      <c r="A15" s="117" t="s">
        <v>113</v>
      </c>
      <c r="B15" s="118">
        <v>93487.772275279174</v>
      </c>
      <c r="C15" s="118">
        <v>67706.523614771897</v>
      </c>
      <c r="D15" s="118">
        <v>73434.842621782242</v>
      </c>
      <c r="E15" s="118">
        <v>101375.44014076304</v>
      </c>
      <c r="F15" s="118">
        <v>118636.60855722283</v>
      </c>
      <c r="G15" s="118">
        <f t="shared" si="1"/>
        <v>2.9977518555886897</v>
      </c>
    </row>
    <row r="16" spans="1:13" ht="13.5" customHeight="1" x14ac:dyDescent="0.25">
      <c r="A16" s="117" t="s">
        <v>114</v>
      </c>
      <c r="B16" s="118">
        <v>65216.442146990987</v>
      </c>
      <c r="C16" s="118">
        <v>65614.755549641588</v>
      </c>
      <c r="D16" s="118">
        <v>65310.437098993367</v>
      </c>
      <c r="E16" s="118">
        <v>69154.472210665597</v>
      </c>
      <c r="F16" s="118">
        <v>67607.218936850957</v>
      </c>
      <c r="G16" s="118">
        <f t="shared" si="1"/>
        <v>1.7083231599745257</v>
      </c>
    </row>
    <row r="17" spans="1:7" ht="13.5" customHeight="1" x14ac:dyDescent="0.25">
      <c r="A17" s="117" t="s">
        <v>115</v>
      </c>
      <c r="B17" s="118">
        <v>72445.341653364376</v>
      </c>
      <c r="C17" s="118">
        <v>66906.06876491732</v>
      </c>
      <c r="D17" s="118">
        <v>74659.471893378301</v>
      </c>
      <c r="E17" s="118">
        <v>75678.791748868403</v>
      </c>
      <c r="F17" s="118">
        <v>71479.648875359184</v>
      </c>
      <c r="G17" s="118">
        <f t="shared" si="1"/>
        <v>1.8061730915848093</v>
      </c>
    </row>
    <row r="18" spans="1:7" ht="13.5" customHeight="1" x14ac:dyDescent="0.25">
      <c r="A18" s="117" t="s">
        <v>116</v>
      </c>
      <c r="B18" s="118">
        <v>30700.306039020306</v>
      </c>
      <c r="C18" s="118">
        <v>28678.923050387617</v>
      </c>
      <c r="D18" s="118">
        <v>36838.245759624115</v>
      </c>
      <c r="E18" s="118">
        <v>43132.527611182173</v>
      </c>
      <c r="F18" s="118">
        <v>35323.376981474488</v>
      </c>
      <c r="G18" s="118">
        <f t="shared" si="1"/>
        <v>0.89256360393005441</v>
      </c>
    </row>
    <row r="19" spans="1:7" ht="13.5" customHeight="1" x14ac:dyDescent="0.25">
      <c r="A19" s="117" t="s">
        <v>117</v>
      </c>
      <c r="B19" s="118">
        <v>35447.059225115474</v>
      </c>
      <c r="C19" s="118">
        <v>27884.842557432403</v>
      </c>
      <c r="D19" s="118">
        <v>32005.966751426786</v>
      </c>
      <c r="E19" s="118">
        <v>31301.91116454337</v>
      </c>
      <c r="F19" s="118">
        <v>27765.742928517237</v>
      </c>
      <c r="G19" s="118">
        <f t="shared" si="1"/>
        <v>0.70159462916215998</v>
      </c>
    </row>
    <row r="20" spans="1:7" ht="13.5" customHeight="1" x14ac:dyDescent="0.25">
      <c r="A20" s="117" t="s">
        <v>118</v>
      </c>
      <c r="B20" s="118">
        <v>621282.23717566708</v>
      </c>
      <c r="C20" s="118">
        <v>677681.62255403341</v>
      </c>
      <c r="D20" s="118">
        <v>715508.10613632004</v>
      </c>
      <c r="E20" s="118">
        <v>721635.53833432833</v>
      </c>
      <c r="F20" s="118">
        <v>743618.46751932788</v>
      </c>
      <c r="G20" s="118">
        <f t="shared" si="1"/>
        <v>18.790014886348214</v>
      </c>
    </row>
    <row r="21" spans="1:7" ht="13.5" customHeight="1" x14ac:dyDescent="0.25">
      <c r="A21" s="117" t="s">
        <v>119</v>
      </c>
      <c r="B21" s="118">
        <v>27799.614888571425</v>
      </c>
      <c r="C21" s="118">
        <v>26282.542640886073</v>
      </c>
      <c r="D21" s="118">
        <v>28082.862268303968</v>
      </c>
      <c r="E21" s="118">
        <v>34577.590208281152</v>
      </c>
      <c r="F21" s="118">
        <v>29937.869639886161</v>
      </c>
      <c r="G21" s="118">
        <f t="shared" si="1"/>
        <v>0.75648069644584504</v>
      </c>
    </row>
    <row r="22" spans="1:7" ht="13.5" customHeight="1" x14ac:dyDescent="0.25">
      <c r="A22" s="117" t="s">
        <v>120</v>
      </c>
      <c r="B22" s="118">
        <v>615579.49600986869</v>
      </c>
      <c r="C22" s="118">
        <v>619277.46582358505</v>
      </c>
      <c r="D22" s="118">
        <v>765078.64926215517</v>
      </c>
      <c r="E22" s="118">
        <v>794356.07436729583</v>
      </c>
      <c r="F22" s="118">
        <v>806991.19309107796</v>
      </c>
      <c r="G22" s="118">
        <f t="shared" si="1"/>
        <v>20.391339367777523</v>
      </c>
    </row>
    <row r="23" spans="1:7" ht="13.5" customHeight="1" x14ac:dyDescent="0.25">
      <c r="A23" s="117" t="s">
        <v>121</v>
      </c>
      <c r="B23" s="118">
        <v>61915.472385251189</v>
      </c>
      <c r="C23" s="118">
        <v>87677.040425727319</v>
      </c>
      <c r="D23" s="118">
        <v>144801.12673656695</v>
      </c>
      <c r="E23" s="118">
        <v>153453.33553080249</v>
      </c>
      <c r="F23" s="118">
        <v>136910.21552198767</v>
      </c>
      <c r="G23" s="118">
        <f t="shared" si="1"/>
        <v>3.4594958303458565</v>
      </c>
    </row>
    <row r="24" spans="1:7" ht="13.5" customHeight="1" x14ac:dyDescent="0.25">
      <c r="A24" s="117" t="s">
        <v>122</v>
      </c>
      <c r="B24" s="118">
        <v>170181.92258803328</v>
      </c>
      <c r="C24" s="118">
        <v>178389.93389034594</v>
      </c>
      <c r="D24" s="118">
        <v>214489.1873190699</v>
      </c>
      <c r="E24" s="118">
        <v>217176.83811866943</v>
      </c>
      <c r="F24" s="118">
        <v>209824.6690051874</v>
      </c>
      <c r="G24" s="118">
        <f t="shared" si="1"/>
        <v>5.3019240730840016</v>
      </c>
    </row>
    <row r="25" spans="1:7" ht="13.5" customHeight="1" x14ac:dyDescent="0.25">
      <c r="A25" s="117" t="s">
        <v>123</v>
      </c>
      <c r="B25" s="118">
        <v>110274.54100297637</v>
      </c>
      <c r="C25" s="118">
        <v>102096.3056922121</v>
      </c>
      <c r="D25" s="118">
        <v>126879.71052264344</v>
      </c>
      <c r="E25" s="118">
        <v>148856.1938678961</v>
      </c>
      <c r="F25" s="118">
        <v>146171.45899035729</v>
      </c>
      <c r="G25" s="118">
        <f t="shared" si="1"/>
        <v>3.6935122113769494</v>
      </c>
    </row>
    <row r="26" spans="1:7" ht="13.5" customHeight="1" x14ac:dyDescent="0.25">
      <c r="A26" s="117" t="s">
        <v>124</v>
      </c>
      <c r="B26" s="118">
        <v>18864.922193730315</v>
      </c>
      <c r="C26" s="118">
        <v>22010.0151647159</v>
      </c>
      <c r="D26" s="118">
        <v>15341.531984560312</v>
      </c>
      <c r="E26" s="118">
        <v>16297.205198568798</v>
      </c>
      <c r="F26" s="118">
        <v>13860.289242262255</v>
      </c>
      <c r="G26" s="118">
        <f t="shared" si="1"/>
        <v>0.35022669899524872</v>
      </c>
    </row>
    <row r="27" spans="1:7" ht="13.5" customHeight="1" x14ac:dyDescent="0.25">
      <c r="A27" s="117" t="s">
        <v>125</v>
      </c>
      <c r="B27" s="118">
        <v>53392.515508866651</v>
      </c>
      <c r="C27" s="118">
        <v>53419.270319651172</v>
      </c>
      <c r="D27" s="118">
        <v>66899.022121137677</v>
      </c>
      <c r="E27" s="118">
        <v>59975.286316920654</v>
      </c>
      <c r="F27" s="118">
        <v>57809.125249867218</v>
      </c>
      <c r="G27" s="118">
        <f t="shared" si="1"/>
        <v>1.4607414574242541</v>
      </c>
    </row>
    <row r="28" spans="1:7" s="116" customFormat="1" ht="13.5" customHeight="1" x14ac:dyDescent="0.25">
      <c r="A28" s="119" t="s">
        <v>126</v>
      </c>
      <c r="B28" s="114">
        <f>SUM(B29:B32)</f>
        <v>836402.29620230931</v>
      </c>
      <c r="C28" s="114">
        <f t="shared" ref="C28:F28" si="2">SUM(C29:C32)</f>
        <v>798468.65055980033</v>
      </c>
      <c r="D28" s="114">
        <f t="shared" si="2"/>
        <v>845574.43953737244</v>
      </c>
      <c r="E28" s="114">
        <f t="shared" si="2"/>
        <v>964393.35170641216</v>
      </c>
      <c r="F28" s="114">
        <f t="shared" si="2"/>
        <v>961063.3727728232</v>
      </c>
      <c r="G28" s="114">
        <f t="shared" si="1"/>
        <v>24.28448978865093</v>
      </c>
    </row>
    <row r="29" spans="1:7" ht="13.5" customHeight="1" x14ac:dyDescent="0.25">
      <c r="A29" s="117" t="s">
        <v>127</v>
      </c>
      <c r="B29" s="118">
        <v>484141.55917376862</v>
      </c>
      <c r="C29" s="118">
        <v>487305.49004469026</v>
      </c>
      <c r="D29" s="118">
        <v>491296.67234544479</v>
      </c>
      <c r="E29" s="118">
        <v>559299.1235058906</v>
      </c>
      <c r="F29" s="118">
        <v>553684.06067341357</v>
      </c>
      <c r="G29" s="118">
        <f t="shared" si="1"/>
        <v>13.990685004224639</v>
      </c>
    </row>
    <row r="30" spans="1:7" ht="13.5" customHeight="1" x14ac:dyDescent="0.25">
      <c r="A30" s="117" t="s">
        <v>128</v>
      </c>
      <c r="B30" s="118">
        <v>89968.51193785081</v>
      </c>
      <c r="C30" s="118">
        <v>74099.622121381588</v>
      </c>
      <c r="D30" s="118">
        <v>94292.05947303935</v>
      </c>
      <c r="E30" s="118">
        <v>107709.93461716067</v>
      </c>
      <c r="F30" s="118">
        <v>103482.65540754778</v>
      </c>
      <c r="G30" s="118">
        <f t="shared" si="1"/>
        <v>2.6148363986618257</v>
      </c>
    </row>
    <row r="31" spans="1:7" ht="13.5" customHeight="1" x14ac:dyDescent="0.25">
      <c r="A31" s="117" t="s">
        <v>129</v>
      </c>
      <c r="B31" s="118">
        <v>239384.4195973404</v>
      </c>
      <c r="C31" s="118">
        <v>214395.70174232221</v>
      </c>
      <c r="D31" s="118">
        <v>234869.541456712</v>
      </c>
      <c r="E31" s="118">
        <v>272988.08446033706</v>
      </c>
      <c r="F31" s="118">
        <v>280404.73997818795</v>
      </c>
      <c r="G31" s="118">
        <f t="shared" si="1"/>
        <v>7.0853663115296506</v>
      </c>
    </row>
    <row r="32" spans="1:7" ht="13.5" customHeight="1" x14ac:dyDescent="0.25">
      <c r="A32" s="117" t="s">
        <v>130</v>
      </c>
      <c r="B32" s="118">
        <v>22907.805493349479</v>
      </c>
      <c r="C32" s="118">
        <v>22667.836651406287</v>
      </c>
      <c r="D32" s="118">
        <v>25116.166262176346</v>
      </c>
      <c r="E32" s="118">
        <v>24396.209123023818</v>
      </c>
      <c r="F32" s="118">
        <v>23491.916713674022</v>
      </c>
      <c r="G32" s="118">
        <f t="shared" si="1"/>
        <v>0.5936020742348147</v>
      </c>
    </row>
    <row r="33" spans="1:7" s="116" customFormat="1" ht="13.5" customHeight="1" x14ac:dyDescent="0.25">
      <c r="A33" s="120" t="s">
        <v>131</v>
      </c>
      <c r="B33" s="121">
        <f>+B34+B35</f>
        <v>60250.005326176171</v>
      </c>
      <c r="C33" s="121">
        <f t="shared" ref="C33:F33" si="3">+C34+C35</f>
        <v>53736.863233325508</v>
      </c>
      <c r="D33" s="121">
        <f t="shared" si="3"/>
        <v>70836.318296940284</v>
      </c>
      <c r="E33" s="121">
        <f t="shared" si="3"/>
        <v>79771.609009735665</v>
      </c>
      <c r="F33" s="121">
        <f t="shared" si="3"/>
        <v>83711.607704978887</v>
      </c>
      <c r="G33" s="121">
        <f t="shared" si="1"/>
        <v>2.1152545608286841</v>
      </c>
    </row>
    <row r="34" spans="1:7" ht="13.5" customHeight="1" x14ac:dyDescent="0.25">
      <c r="A34" s="117" t="s">
        <v>132</v>
      </c>
      <c r="B34" s="118">
        <v>30968.843965808075</v>
      </c>
      <c r="C34" s="118">
        <v>31857.084960507724</v>
      </c>
      <c r="D34" s="118">
        <v>46086.222528899656</v>
      </c>
      <c r="E34" s="118">
        <v>51267.789916188274</v>
      </c>
      <c r="F34" s="118">
        <v>55933.277530318301</v>
      </c>
      <c r="G34" s="118">
        <f t="shared" si="1"/>
        <v>1.4133418726715661</v>
      </c>
    </row>
    <row r="35" spans="1:7" ht="13.5" customHeight="1" x14ac:dyDescent="0.25">
      <c r="A35" s="117" t="s">
        <v>133</v>
      </c>
      <c r="B35" s="118">
        <v>29281.161360368096</v>
      </c>
      <c r="C35" s="118">
        <v>21879.778272817781</v>
      </c>
      <c r="D35" s="118">
        <v>24750.095768040625</v>
      </c>
      <c r="E35" s="118">
        <v>28503.819093547387</v>
      </c>
      <c r="F35" s="118">
        <v>27778.330174660587</v>
      </c>
      <c r="G35" s="118">
        <f t="shared" si="1"/>
        <v>0.70191268815711827</v>
      </c>
    </row>
    <row r="36" spans="1:7" s="116" customFormat="1" ht="13.5" customHeight="1" x14ac:dyDescent="0.25">
      <c r="A36" s="113" t="s">
        <v>134</v>
      </c>
      <c r="B36" s="114">
        <v>47231.785337892601</v>
      </c>
      <c r="C36" s="114">
        <v>41309.223886507141</v>
      </c>
      <c r="D36" s="114">
        <v>49711.129382483545</v>
      </c>
      <c r="E36" s="114">
        <v>54097.305361811872</v>
      </c>
      <c r="F36" s="114">
        <v>62924.436215173555</v>
      </c>
      <c r="G36" s="114">
        <f t="shared" si="1"/>
        <v>1.5899969471474273</v>
      </c>
    </row>
    <row r="37" spans="1:7" s="131" customFormat="1" ht="13.5" customHeight="1" x14ac:dyDescent="0.2">
      <c r="A37" s="137" t="s">
        <v>135</v>
      </c>
      <c r="B37" s="114">
        <v>201163.82827629164</v>
      </c>
      <c r="C37" s="114">
        <v>192847.84081754071</v>
      </c>
      <c r="D37" s="114">
        <v>202370.36187149509</v>
      </c>
      <c r="E37" s="114">
        <v>215641.23796642173</v>
      </c>
      <c r="F37" s="114">
        <v>203335.13886133896</v>
      </c>
      <c r="G37" s="138">
        <f t="shared" si="1"/>
        <v>5.1379443262992046</v>
      </c>
    </row>
    <row r="38" spans="1:7" ht="12.75" customHeight="1" x14ac:dyDescent="0.25">
      <c r="A38" s="122" t="s">
        <v>136</v>
      </c>
      <c r="B38" s="123">
        <f>+B37+B36+B33+B28+B6</f>
        <v>3293441.8367087152</v>
      </c>
      <c r="C38" s="123">
        <f t="shared" ref="C38:F38" si="4">+C37+C36+C33+C28+C6</f>
        <v>3261535.5195227903</v>
      </c>
      <c r="D38" s="123">
        <f t="shared" si="4"/>
        <v>3679303.2303384207</v>
      </c>
      <c r="E38" s="123">
        <f t="shared" si="4"/>
        <v>3950779.7272958993</v>
      </c>
      <c r="F38" s="123">
        <f t="shared" si="4"/>
        <v>3957519.3102140645</v>
      </c>
      <c r="G38" s="123">
        <f t="shared" si="1"/>
        <v>100</v>
      </c>
    </row>
    <row r="39" spans="1:7" x14ac:dyDescent="0.25">
      <c r="A39" s="183" t="s">
        <v>153</v>
      </c>
      <c r="B39" s="183"/>
      <c r="C39" s="183"/>
      <c r="D39" s="183"/>
      <c r="E39" s="183"/>
      <c r="F39" s="183"/>
      <c r="G39" s="183"/>
    </row>
    <row r="40" spans="1:7" ht="12.75" customHeight="1" x14ac:dyDescent="0.25">
      <c r="A40" s="59" t="s">
        <v>86</v>
      </c>
      <c r="B40" s="60"/>
      <c r="C40" s="60"/>
      <c r="D40" s="61"/>
      <c r="E40" s="60"/>
      <c r="F40" s="60"/>
      <c r="G40" s="60"/>
    </row>
    <row r="41" spans="1:7" x14ac:dyDescent="0.25">
      <c r="B41" s="86"/>
      <c r="C41" s="86"/>
      <c r="D41" s="86"/>
      <c r="E41" s="86"/>
      <c r="F41" s="86"/>
    </row>
    <row r="42" spans="1:7" x14ac:dyDescent="0.25">
      <c r="B42" s="86"/>
      <c r="C42" s="86"/>
      <c r="D42" s="86"/>
      <c r="E42" s="86"/>
      <c r="F42" s="86"/>
    </row>
    <row r="43" spans="1:7" x14ac:dyDescent="0.25">
      <c r="B43" s="86"/>
      <c r="C43" s="86"/>
      <c r="D43" s="86"/>
      <c r="E43" s="86"/>
      <c r="F43" s="86"/>
    </row>
    <row r="44" spans="1:7" x14ac:dyDescent="0.25">
      <c r="B44" s="86"/>
      <c r="C44" s="86"/>
      <c r="D44" s="86"/>
      <c r="E44" s="86"/>
      <c r="F44" s="86"/>
    </row>
  </sheetData>
  <mergeCells count="4">
    <mergeCell ref="A2:G2"/>
    <mergeCell ref="A3:G3"/>
    <mergeCell ref="A4:G4"/>
    <mergeCell ref="A39:G39"/>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41"/>
  <sheetViews>
    <sheetView showGridLines="0" zoomScaleNormal="100" workbookViewId="0"/>
  </sheetViews>
  <sheetFormatPr baseColWidth="10" defaultColWidth="12.875" defaultRowHeight="15" x14ac:dyDescent="0.25"/>
  <cols>
    <col min="1" max="1" width="50.625" style="63" customWidth="1"/>
    <col min="2" max="6" width="12.25" style="63" customWidth="1"/>
    <col min="7" max="16384" width="12.875" style="63"/>
  </cols>
  <sheetData>
    <row r="1" spans="1:6" ht="39" customHeight="1" x14ac:dyDescent="0.25">
      <c r="A1" s="184" t="s">
        <v>32</v>
      </c>
      <c r="B1" s="184"/>
      <c r="C1" s="184"/>
      <c r="D1" s="184"/>
      <c r="E1" s="184"/>
      <c r="F1" s="184"/>
    </row>
    <row r="2" spans="1:6" x14ac:dyDescent="0.25">
      <c r="A2" s="184" t="s">
        <v>141</v>
      </c>
      <c r="B2" s="184"/>
      <c r="C2" s="184"/>
      <c r="D2" s="184"/>
      <c r="E2" s="184"/>
      <c r="F2" s="184"/>
    </row>
    <row r="3" spans="1:6" x14ac:dyDescent="0.25">
      <c r="A3" s="186" t="s">
        <v>95</v>
      </c>
      <c r="B3" s="186"/>
      <c r="C3" s="186"/>
      <c r="D3" s="186"/>
      <c r="E3" s="186"/>
      <c r="F3" s="186"/>
    </row>
    <row r="4" spans="1:6" ht="22.5" customHeight="1" x14ac:dyDescent="0.25">
      <c r="A4" s="111" t="s">
        <v>102</v>
      </c>
      <c r="B4" s="31">
        <v>2019</v>
      </c>
      <c r="C4" s="31">
        <v>2020</v>
      </c>
      <c r="D4" s="31">
        <v>2021</v>
      </c>
      <c r="E4" s="31">
        <v>2022</v>
      </c>
      <c r="F4" s="31">
        <v>2023</v>
      </c>
    </row>
    <row r="5" spans="1:6" ht="14.25" customHeight="1" x14ac:dyDescent="0.25">
      <c r="A5" s="125" t="s">
        <v>105</v>
      </c>
      <c r="B5" s="118">
        <v>7468.6383897503174</v>
      </c>
      <c r="C5" s="118">
        <v>9357.7678895031877</v>
      </c>
      <c r="D5" s="118">
        <v>9974.5807397048284</v>
      </c>
      <c r="E5" s="118">
        <v>11920.316549023595</v>
      </c>
      <c r="F5" s="118">
        <v>11540.795414830769</v>
      </c>
    </row>
    <row r="6" spans="1:6" ht="14.25" customHeight="1" x14ac:dyDescent="0.25">
      <c r="A6" s="125" t="s">
        <v>106</v>
      </c>
      <c r="B6" s="118">
        <v>1402.3326397567132</v>
      </c>
      <c r="C6" s="118">
        <v>2502.7391499128785</v>
      </c>
      <c r="D6" s="118">
        <v>2060.3770627153804</v>
      </c>
      <c r="E6" s="118">
        <v>1930.2130439368061</v>
      </c>
      <c r="F6" s="118">
        <v>2073.5086930291959</v>
      </c>
    </row>
    <row r="7" spans="1:6" ht="14.25" customHeight="1" x14ac:dyDescent="0.25">
      <c r="A7" s="125" t="s">
        <v>107</v>
      </c>
      <c r="B7" s="118">
        <v>3560.2085427525617</v>
      </c>
      <c r="C7" s="118">
        <v>3651.2954247508715</v>
      </c>
      <c r="D7" s="118">
        <v>5649.582965422841</v>
      </c>
      <c r="E7" s="118">
        <v>9787.361479412104</v>
      </c>
      <c r="F7" s="118">
        <v>10456.973312961169</v>
      </c>
    </row>
    <row r="8" spans="1:6" ht="14.25" customHeight="1" x14ac:dyDescent="0.25">
      <c r="A8" s="125" t="s">
        <v>108</v>
      </c>
      <c r="B8" s="118">
        <v>44974.967811305265</v>
      </c>
      <c r="C8" s="118">
        <v>37265.039357455571</v>
      </c>
      <c r="D8" s="118">
        <v>28807.85034995056</v>
      </c>
      <c r="E8" s="118">
        <v>21499.318173366286</v>
      </c>
      <c r="F8" s="118">
        <v>18931.389250630928</v>
      </c>
    </row>
    <row r="9" spans="1:6" ht="14.25" customHeight="1" x14ac:dyDescent="0.25">
      <c r="A9" s="125" t="s">
        <v>109</v>
      </c>
      <c r="B9" s="118">
        <v>36709.094646224505</v>
      </c>
      <c r="C9" s="118">
        <v>27862.823698857344</v>
      </c>
      <c r="D9" s="118">
        <v>19939.726860901657</v>
      </c>
      <c r="E9" s="118">
        <v>21026.018222834617</v>
      </c>
      <c r="F9" s="118">
        <v>21285.248318786813</v>
      </c>
    </row>
    <row r="10" spans="1:6" ht="14.25" customHeight="1" x14ac:dyDescent="0.25">
      <c r="A10" s="125" t="s">
        <v>110</v>
      </c>
      <c r="B10" s="118">
        <v>18739.714816523654</v>
      </c>
      <c r="C10" s="118">
        <v>19489.835929488287</v>
      </c>
      <c r="D10" s="118">
        <v>22353.616970602794</v>
      </c>
      <c r="E10" s="118">
        <v>25591.552831791119</v>
      </c>
      <c r="F10" s="118">
        <v>25353.201198205039</v>
      </c>
    </row>
    <row r="11" spans="1:6" ht="14.25" customHeight="1" x14ac:dyDescent="0.25">
      <c r="A11" s="125" t="s">
        <v>111</v>
      </c>
      <c r="B11" s="118">
        <v>11698.378933380091</v>
      </c>
      <c r="C11" s="118">
        <v>11125.000251958778</v>
      </c>
      <c r="D11" s="118">
        <v>11848.379441907768</v>
      </c>
      <c r="E11" s="118">
        <v>9723.5417608003918</v>
      </c>
      <c r="F11" s="118">
        <v>12750.872720814217</v>
      </c>
    </row>
    <row r="12" spans="1:6" ht="14.25" customHeight="1" x14ac:dyDescent="0.25">
      <c r="A12" s="125" t="s">
        <v>112</v>
      </c>
      <c r="B12" s="118">
        <v>42992.726652852398</v>
      </c>
      <c r="C12" s="118">
        <v>39028.994544535934</v>
      </c>
      <c r="D12" s="118">
        <v>42786.705237183458</v>
      </c>
      <c r="E12" s="118">
        <v>41227.367139240698</v>
      </c>
      <c r="F12" s="118">
        <v>38380.547696785696</v>
      </c>
    </row>
    <row r="13" spans="1:6" ht="14.25" customHeight="1" x14ac:dyDescent="0.25">
      <c r="A13" s="125" t="s">
        <v>113</v>
      </c>
      <c r="B13" s="118">
        <v>73686.307020403023</v>
      </c>
      <c r="C13" s="118">
        <v>64330.170020290883</v>
      </c>
      <c r="D13" s="118">
        <v>68212.298967649796</v>
      </c>
      <c r="E13" s="118">
        <v>71809.917415949414</v>
      </c>
      <c r="F13" s="118">
        <v>90198.880231092931</v>
      </c>
    </row>
    <row r="14" spans="1:6" ht="14.25" customHeight="1" x14ac:dyDescent="0.25">
      <c r="A14" s="125" t="s">
        <v>114</v>
      </c>
      <c r="B14" s="118">
        <v>73453.88612591839</v>
      </c>
      <c r="C14" s="118">
        <v>71758.538094517731</v>
      </c>
      <c r="D14" s="118">
        <v>70373.977076270137</v>
      </c>
      <c r="E14" s="118">
        <v>64223.333817910505</v>
      </c>
      <c r="F14" s="118">
        <v>70458.515909472888</v>
      </c>
    </row>
    <row r="15" spans="1:6" ht="14.25" customHeight="1" x14ac:dyDescent="0.25">
      <c r="A15" s="125" t="s">
        <v>115</v>
      </c>
      <c r="B15" s="118">
        <v>70163.563719628728</v>
      </c>
      <c r="C15" s="118">
        <v>65665.306553148344</v>
      </c>
      <c r="D15" s="118">
        <v>66923.718702501996</v>
      </c>
      <c r="E15" s="118">
        <v>63083.4242654677</v>
      </c>
      <c r="F15" s="118">
        <v>55169.5859731374</v>
      </c>
    </row>
    <row r="16" spans="1:6" ht="14.25" customHeight="1" x14ac:dyDescent="0.25">
      <c r="A16" s="125" t="s">
        <v>116</v>
      </c>
      <c r="B16" s="118">
        <v>29621.936266193239</v>
      </c>
      <c r="C16" s="118">
        <v>27903.248779171663</v>
      </c>
      <c r="D16" s="118">
        <v>34590.084637012798</v>
      </c>
      <c r="E16" s="118">
        <v>37916.566402185483</v>
      </c>
      <c r="F16" s="118">
        <v>35644.696095499967</v>
      </c>
    </row>
    <row r="17" spans="1:6" ht="14.25" customHeight="1" x14ac:dyDescent="0.25">
      <c r="A17" s="125" t="s">
        <v>117</v>
      </c>
      <c r="B17" s="118">
        <v>34212.296745879874</v>
      </c>
      <c r="C17" s="118">
        <v>26580.019124404524</v>
      </c>
      <c r="D17" s="118">
        <v>29114.156462899475</v>
      </c>
      <c r="E17" s="118">
        <v>26059.406135206995</v>
      </c>
      <c r="F17" s="118">
        <v>26622.089059055812</v>
      </c>
    </row>
    <row r="18" spans="1:6" ht="14.25" customHeight="1" x14ac:dyDescent="0.25">
      <c r="A18" s="125" t="s">
        <v>118</v>
      </c>
      <c r="B18" s="118">
        <v>596981.78279939969</v>
      </c>
      <c r="C18" s="118">
        <v>651408.77576280292</v>
      </c>
      <c r="D18" s="118">
        <v>659176.09543368791</v>
      </c>
      <c r="E18" s="118">
        <v>632135.22548987682</v>
      </c>
      <c r="F18" s="118">
        <v>663329.61599473155</v>
      </c>
    </row>
    <row r="19" spans="1:6" ht="14.25" customHeight="1" x14ac:dyDescent="0.25">
      <c r="A19" s="125" t="s">
        <v>119</v>
      </c>
      <c r="B19" s="118">
        <v>22292.119604661475</v>
      </c>
      <c r="C19" s="118">
        <v>26783.152124796608</v>
      </c>
      <c r="D19" s="118">
        <v>28671.277139917787</v>
      </c>
      <c r="E19" s="118">
        <v>29580.055877256451</v>
      </c>
      <c r="F19" s="118">
        <v>26862.087892084044</v>
      </c>
    </row>
    <row r="20" spans="1:6" ht="14.25" customHeight="1" x14ac:dyDescent="0.25">
      <c r="A20" s="125" t="s">
        <v>120</v>
      </c>
      <c r="B20" s="118">
        <v>640980.4960124694</v>
      </c>
      <c r="C20" s="118">
        <v>620713.83291109535</v>
      </c>
      <c r="D20" s="118">
        <v>702247.06976570294</v>
      </c>
      <c r="E20" s="118">
        <v>693877.98294735374</v>
      </c>
      <c r="F20" s="118">
        <v>714859.51611131651</v>
      </c>
    </row>
    <row r="21" spans="1:6" ht="14.25" customHeight="1" x14ac:dyDescent="0.25">
      <c r="A21" s="125" t="s">
        <v>121</v>
      </c>
      <c r="B21" s="118">
        <v>69952.477004193817</v>
      </c>
      <c r="C21" s="118">
        <v>77917.312069311287</v>
      </c>
      <c r="D21" s="118">
        <v>82070.753819756443</v>
      </c>
      <c r="E21" s="118">
        <v>80906.153938129559</v>
      </c>
      <c r="F21" s="118">
        <v>78613.160400248831</v>
      </c>
    </row>
    <row r="22" spans="1:6" ht="14.25" customHeight="1" x14ac:dyDescent="0.25">
      <c r="A22" s="125" t="s">
        <v>122</v>
      </c>
      <c r="B22" s="118">
        <v>155906.17980030258</v>
      </c>
      <c r="C22" s="118">
        <v>153768.89203503644</v>
      </c>
      <c r="D22" s="118">
        <v>138169.00942047063</v>
      </c>
      <c r="E22" s="118">
        <v>127353.95772665108</v>
      </c>
      <c r="F22" s="118">
        <v>129395.08687805732</v>
      </c>
    </row>
    <row r="23" spans="1:6" ht="14.25" customHeight="1" x14ac:dyDescent="0.25">
      <c r="A23" s="125" t="s">
        <v>123</v>
      </c>
      <c r="B23" s="118">
        <v>118663.85957766723</v>
      </c>
      <c r="C23" s="118">
        <v>106691.20964061664</v>
      </c>
      <c r="D23" s="118">
        <v>129148.20536973872</v>
      </c>
      <c r="E23" s="118">
        <v>142223.97023441794</v>
      </c>
      <c r="F23" s="118">
        <v>142099.3907711202</v>
      </c>
    </row>
    <row r="24" spans="1:6" ht="14.25" customHeight="1" x14ac:dyDescent="0.25">
      <c r="A24" s="125" t="s">
        <v>124</v>
      </c>
      <c r="B24" s="118">
        <v>19014.078581256505</v>
      </c>
      <c r="C24" s="118">
        <v>21315.239525464494</v>
      </c>
      <c r="D24" s="118">
        <v>14097.489423394671</v>
      </c>
      <c r="E24" s="118">
        <v>13396.895039234774</v>
      </c>
      <c r="F24" s="118">
        <v>11843.480088929189</v>
      </c>
    </row>
    <row r="25" spans="1:6" ht="14.25" customHeight="1" x14ac:dyDescent="0.25">
      <c r="A25" s="125" t="s">
        <v>125</v>
      </c>
      <c r="B25" s="118">
        <v>50138.821619922717</v>
      </c>
      <c r="C25" s="118">
        <v>49933.700670670543</v>
      </c>
      <c r="D25" s="118">
        <v>57901.067377606334</v>
      </c>
      <c r="E25" s="118">
        <v>49968.645054675937</v>
      </c>
      <c r="F25" s="118">
        <v>51509.437534807206</v>
      </c>
    </row>
    <row r="26" spans="1:6" ht="14.25" customHeight="1" x14ac:dyDescent="0.25">
      <c r="A26" s="125" t="s">
        <v>127</v>
      </c>
      <c r="B26" s="118">
        <v>478005.22241770424</v>
      </c>
      <c r="C26" s="118">
        <v>474894.1871785344</v>
      </c>
      <c r="D26" s="118">
        <v>440957.55153976165</v>
      </c>
      <c r="E26" s="118">
        <v>429278.62018525199</v>
      </c>
      <c r="F26" s="118">
        <v>423239.61028176191</v>
      </c>
    </row>
    <row r="27" spans="1:6" ht="14.25" customHeight="1" x14ac:dyDescent="0.25">
      <c r="A27" s="125" t="s">
        <v>128</v>
      </c>
      <c r="B27" s="118">
        <v>87201.889469661561</v>
      </c>
      <c r="C27" s="118">
        <v>87284.503806730412</v>
      </c>
      <c r="D27" s="118">
        <v>86872.988301006393</v>
      </c>
      <c r="E27" s="118">
        <v>90420.696884914942</v>
      </c>
      <c r="F27" s="118">
        <v>92269.142833656573</v>
      </c>
    </row>
    <row r="28" spans="1:6" ht="14.25" customHeight="1" x14ac:dyDescent="0.25">
      <c r="A28" s="125" t="s">
        <v>129</v>
      </c>
      <c r="B28" s="118">
        <v>233611.51040648163</v>
      </c>
      <c r="C28" s="118">
        <v>210084.63901615032</v>
      </c>
      <c r="D28" s="118">
        <v>217135.36534881429</v>
      </c>
      <c r="E28" s="118">
        <v>214653.46895519152</v>
      </c>
      <c r="F28" s="118">
        <v>209218.70281098533</v>
      </c>
    </row>
    <row r="29" spans="1:6" ht="14.25" customHeight="1" x14ac:dyDescent="0.25">
      <c r="A29" s="125" t="s">
        <v>130</v>
      </c>
      <c r="B29" s="118">
        <v>21904.786515005006</v>
      </c>
      <c r="C29" s="118">
        <v>21357.964761311683</v>
      </c>
      <c r="D29" s="118">
        <v>23573.025231718133</v>
      </c>
      <c r="E29" s="118">
        <v>23232.668716397453</v>
      </c>
      <c r="F29" s="118">
        <v>22921.795967912432</v>
      </c>
    </row>
    <row r="30" spans="1:6" ht="14.25" customHeight="1" x14ac:dyDescent="0.25">
      <c r="A30" s="127" t="s">
        <v>135</v>
      </c>
      <c r="B30" s="118">
        <v>190765.43377325888</v>
      </c>
      <c r="C30" s="118">
        <v>181563.26273456373</v>
      </c>
      <c r="D30" s="118">
        <v>187294.78454257187</v>
      </c>
      <c r="E30" s="118">
        <v>181793.73948446463</v>
      </c>
      <c r="F30" s="118">
        <v>185560.91675023054</v>
      </c>
    </row>
    <row r="31" spans="1:6" ht="14.25" customHeight="1" x14ac:dyDescent="0.25">
      <c r="A31" s="125" t="s">
        <v>134</v>
      </c>
      <c r="B31" s="118">
        <v>44165.027023467337</v>
      </c>
      <c r="C31" s="118">
        <v>38217.504058717517</v>
      </c>
      <c r="D31" s="118">
        <v>41472.942311710613</v>
      </c>
      <c r="E31" s="118">
        <v>40167.568000625761</v>
      </c>
      <c r="F31" s="118">
        <v>41572.121059377947</v>
      </c>
    </row>
    <row r="32" spans="1:6" s="116" customFormat="1" ht="14.25" customHeight="1" x14ac:dyDescent="0.25">
      <c r="A32" s="125" t="s">
        <v>132</v>
      </c>
      <c r="B32" s="118">
        <v>34857.569635437896</v>
      </c>
      <c r="C32" s="118">
        <v>39108.706164516909</v>
      </c>
      <c r="D32" s="118">
        <v>52107.146725746701</v>
      </c>
      <c r="E32" s="118">
        <v>51887.982973933133</v>
      </c>
      <c r="F32" s="118">
        <v>56338.471432442268</v>
      </c>
    </row>
    <row r="33" spans="1:7" s="131" customFormat="1" ht="14.25" customHeight="1" x14ac:dyDescent="0.2">
      <c r="A33" s="125" t="s">
        <v>133</v>
      </c>
      <c r="B33" s="118">
        <v>29734.149958741433</v>
      </c>
      <c r="C33" s="118">
        <v>21947.711349390494</v>
      </c>
      <c r="D33" s="118">
        <v>24003.758200511216</v>
      </c>
      <c r="E33" s="118">
        <v>24594.3401685188</v>
      </c>
      <c r="F33" s="118">
        <v>24027.361232371019</v>
      </c>
    </row>
    <row r="34" spans="1:7" ht="14.25" customHeight="1" x14ac:dyDescent="0.25">
      <c r="A34" s="122" t="s">
        <v>136</v>
      </c>
      <c r="B34" s="123">
        <v>3246085.6018534149</v>
      </c>
      <c r="C34" s="123">
        <v>3193107.708626851</v>
      </c>
      <c r="D34" s="123">
        <v>3294782.7213295721</v>
      </c>
      <c r="E34" s="123">
        <v>3223988.6573779364</v>
      </c>
      <c r="F34" s="123">
        <v>3283920.6435690951</v>
      </c>
    </row>
    <row r="35" spans="1:7" x14ac:dyDescent="0.25">
      <c r="A35" s="183" t="s">
        <v>153</v>
      </c>
      <c r="B35" s="183"/>
      <c r="C35" s="183"/>
      <c r="D35" s="183"/>
      <c r="E35" s="183"/>
      <c r="F35" s="183"/>
      <c r="G35" s="132"/>
    </row>
    <row r="36" spans="1:7" ht="14.25" customHeight="1" x14ac:dyDescent="0.25">
      <c r="A36" s="59" t="s">
        <v>86</v>
      </c>
      <c r="B36" s="60"/>
      <c r="C36" s="60"/>
      <c r="D36" s="61"/>
      <c r="E36" s="60"/>
      <c r="F36" s="60"/>
    </row>
    <row r="37" spans="1:7" x14ac:dyDescent="0.25">
      <c r="B37" s="86"/>
      <c r="C37" s="86"/>
      <c r="D37" s="86"/>
      <c r="E37" s="86"/>
      <c r="F37" s="86"/>
    </row>
    <row r="38" spans="1:7" x14ac:dyDescent="0.25">
      <c r="B38" s="124"/>
      <c r="C38" s="124"/>
      <c r="D38" s="124"/>
      <c r="E38" s="124"/>
      <c r="F38" s="124"/>
    </row>
    <row r="39" spans="1:7" x14ac:dyDescent="0.25">
      <c r="B39" s="86"/>
      <c r="C39" s="86"/>
      <c r="D39" s="86"/>
      <c r="E39" s="86"/>
      <c r="F39" s="86"/>
    </row>
    <row r="40" spans="1:7" x14ac:dyDescent="0.25">
      <c r="B40" s="124"/>
      <c r="C40" s="124"/>
      <c r="D40" s="124"/>
      <c r="E40" s="124"/>
      <c r="F40" s="124"/>
    </row>
    <row r="41" spans="1:7" x14ac:dyDescent="0.25">
      <c r="B41" s="124"/>
      <c r="C41" s="124"/>
      <c r="D41" s="124"/>
      <c r="E41" s="124"/>
      <c r="F41" s="124"/>
    </row>
  </sheetData>
  <mergeCells count="4">
    <mergeCell ref="A1:F1"/>
    <mergeCell ref="A2:F2"/>
    <mergeCell ref="A3:F3"/>
    <mergeCell ref="A35:F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40"/>
  <sheetViews>
    <sheetView showGridLines="0" zoomScale="98" zoomScaleNormal="98" workbookViewId="0">
      <selection sqref="A1:F1"/>
    </sheetView>
  </sheetViews>
  <sheetFormatPr baseColWidth="10" defaultColWidth="12.875" defaultRowHeight="15" x14ac:dyDescent="0.25"/>
  <cols>
    <col min="1" max="1" width="54.5" style="63" customWidth="1"/>
    <col min="2" max="6" width="11.75" style="63" customWidth="1"/>
    <col min="7" max="16384" width="12.875" style="63"/>
  </cols>
  <sheetData>
    <row r="1" spans="1:9" ht="49.5" customHeight="1" x14ac:dyDescent="0.25">
      <c r="A1" s="184" t="s">
        <v>34</v>
      </c>
      <c r="B1" s="184"/>
      <c r="C1" s="184"/>
      <c r="D1" s="184"/>
      <c r="E1" s="184"/>
      <c r="F1" s="184"/>
    </row>
    <row r="2" spans="1:9" ht="15.75" customHeight="1" x14ac:dyDescent="0.25">
      <c r="A2" s="190" t="s">
        <v>142</v>
      </c>
      <c r="B2" s="190"/>
      <c r="C2" s="190"/>
      <c r="D2" s="190"/>
      <c r="E2" s="190"/>
      <c r="F2" s="190"/>
    </row>
    <row r="3" spans="1:9" x14ac:dyDescent="0.25">
      <c r="A3" s="186" t="s">
        <v>143</v>
      </c>
      <c r="B3" s="186"/>
      <c r="C3" s="186"/>
      <c r="D3" s="186"/>
      <c r="E3" s="186"/>
      <c r="F3" s="186"/>
    </row>
    <row r="4" spans="1:9" ht="28.5" customHeight="1" x14ac:dyDescent="0.25">
      <c r="A4" s="111" t="s">
        <v>102</v>
      </c>
      <c r="B4" s="31">
        <v>2019</v>
      </c>
      <c r="C4" s="31">
        <v>2020</v>
      </c>
      <c r="D4" s="31">
        <v>2021</v>
      </c>
      <c r="E4" s="31">
        <v>2022</v>
      </c>
      <c r="F4" s="31">
        <v>2023</v>
      </c>
    </row>
    <row r="5" spans="1:9" ht="14.25" customHeight="1" x14ac:dyDescent="0.25">
      <c r="A5" s="125" t="s">
        <v>105</v>
      </c>
      <c r="B5" s="135">
        <v>-19.702516586144181</v>
      </c>
      <c r="C5" s="135">
        <v>25.294162083753324</v>
      </c>
      <c r="D5" s="135">
        <v>6.5914527640029696</v>
      </c>
      <c r="E5" s="135">
        <v>19.50694330011855</v>
      </c>
      <c r="F5" s="135">
        <v>-3.1838175826288229</v>
      </c>
      <c r="G5" s="134"/>
    </row>
    <row r="6" spans="1:9" ht="14.25" customHeight="1" x14ac:dyDescent="0.25">
      <c r="A6" s="125" t="s">
        <v>106</v>
      </c>
      <c r="B6" s="135">
        <v>-19.021314378667988</v>
      </c>
      <c r="C6" s="135">
        <v>78.4697210176233</v>
      </c>
      <c r="D6" s="135">
        <v>-17.675117569200005</v>
      </c>
      <c r="E6" s="135">
        <v>-6.3174853347974347</v>
      </c>
      <c r="F6" s="135">
        <v>7.4238255482994786</v>
      </c>
      <c r="G6" s="134"/>
      <c r="H6" s="134"/>
      <c r="I6" s="134"/>
    </row>
    <row r="7" spans="1:9" ht="14.25" customHeight="1" x14ac:dyDescent="0.25">
      <c r="A7" s="125" t="s">
        <v>107</v>
      </c>
      <c r="B7" s="135">
        <v>11.676105963465332</v>
      </c>
      <c r="C7" s="135">
        <v>2.5584704071263786</v>
      </c>
      <c r="D7" s="135">
        <v>54.72818022683861</v>
      </c>
      <c r="E7" s="135">
        <v>73.24042392710615</v>
      </c>
      <c r="F7" s="135">
        <v>6.8415970428557848</v>
      </c>
      <c r="G7" s="134"/>
      <c r="H7" s="134"/>
      <c r="I7" s="134"/>
    </row>
    <row r="8" spans="1:9" ht="14.25" customHeight="1" x14ac:dyDescent="0.25">
      <c r="A8" s="125" t="s">
        <v>108</v>
      </c>
      <c r="B8" s="135">
        <v>-6.8018901751994871</v>
      </c>
      <c r="C8" s="135">
        <v>-17.14271033210537</v>
      </c>
      <c r="D8" s="135">
        <v>-22.694700323221294</v>
      </c>
      <c r="E8" s="135">
        <v>-25.369932458694599</v>
      </c>
      <c r="F8" s="135">
        <v>-11.944234240491181</v>
      </c>
      <c r="G8" s="134"/>
      <c r="H8" s="134"/>
      <c r="I8" s="134"/>
    </row>
    <row r="9" spans="1:9" ht="14.25" customHeight="1" x14ac:dyDescent="0.25">
      <c r="A9" s="125" t="s">
        <v>109</v>
      </c>
      <c r="B9" s="135">
        <v>-3.5739307894957939</v>
      </c>
      <c r="C9" s="135">
        <v>-24.098308696035875</v>
      </c>
      <c r="D9" s="135">
        <v>-28.436087180498561</v>
      </c>
      <c r="E9" s="135">
        <v>5.4478748355524687</v>
      </c>
      <c r="F9" s="135">
        <v>1.2329015090011941</v>
      </c>
      <c r="G9" s="134"/>
      <c r="H9" s="134"/>
      <c r="I9" s="134"/>
    </row>
    <row r="10" spans="1:9" ht="14.25" customHeight="1" x14ac:dyDescent="0.25">
      <c r="A10" s="125" t="s">
        <v>110</v>
      </c>
      <c r="B10" s="135">
        <v>-1.2164379623537003</v>
      </c>
      <c r="C10" s="135">
        <v>4.0028416670632394</v>
      </c>
      <c r="D10" s="135">
        <v>14.693715490860448</v>
      </c>
      <c r="E10" s="135">
        <v>14.485064611452048</v>
      </c>
      <c r="F10" s="135">
        <v>-0.93136839000245164</v>
      </c>
    </row>
    <row r="11" spans="1:9" ht="14.25" customHeight="1" x14ac:dyDescent="0.25">
      <c r="A11" s="125" t="s">
        <v>111</v>
      </c>
      <c r="B11" s="135">
        <v>1.2495428738024561</v>
      </c>
      <c r="C11" s="135">
        <v>-4.9013515862889045</v>
      </c>
      <c r="D11" s="135">
        <v>6.5022847062104594</v>
      </c>
      <c r="E11" s="135">
        <v>-17.933572194622805</v>
      </c>
      <c r="F11" s="135">
        <v>31.134035668137351</v>
      </c>
    </row>
    <row r="12" spans="1:9" ht="14.25" customHeight="1" x14ac:dyDescent="0.25">
      <c r="A12" s="125" t="s">
        <v>112</v>
      </c>
      <c r="B12" s="135">
        <v>-4.4260790127378158</v>
      </c>
      <c r="C12" s="135">
        <v>-9.2195411105740703</v>
      </c>
      <c r="D12" s="135">
        <v>9.6279976886404448</v>
      </c>
      <c r="E12" s="135">
        <v>-3.6444453698847301</v>
      </c>
      <c r="F12" s="135">
        <v>-6.9051691630954704</v>
      </c>
    </row>
    <row r="13" spans="1:9" ht="14.25" customHeight="1" x14ac:dyDescent="0.25">
      <c r="A13" s="125" t="s">
        <v>113</v>
      </c>
      <c r="B13" s="135">
        <v>-0.87128115436241327</v>
      </c>
      <c r="C13" s="135">
        <v>-12.69725323257348</v>
      </c>
      <c r="D13" s="135">
        <v>6.0346940574452335</v>
      </c>
      <c r="E13" s="135">
        <v>5.2741492410420143</v>
      </c>
      <c r="F13" s="135">
        <v>25.607831726957553</v>
      </c>
    </row>
    <row r="14" spans="1:9" ht="14.25" customHeight="1" x14ac:dyDescent="0.25">
      <c r="A14" s="125" t="s">
        <v>114</v>
      </c>
      <c r="B14" s="135">
        <v>3.3105563159721241</v>
      </c>
      <c r="C14" s="135">
        <v>-2.308044027098044</v>
      </c>
      <c r="D14" s="135">
        <v>-1.9294721645860435</v>
      </c>
      <c r="E14" s="135">
        <v>-8.7399398384059861</v>
      </c>
      <c r="F14" s="135">
        <v>9.7085930002337015</v>
      </c>
    </row>
    <row r="15" spans="1:9" ht="14.25" customHeight="1" x14ac:dyDescent="0.25">
      <c r="A15" s="125" t="s">
        <v>115</v>
      </c>
      <c r="B15" s="135">
        <v>-8.3311406063154116</v>
      </c>
      <c r="C15" s="135">
        <v>-6.4111013295380381</v>
      </c>
      <c r="D15" s="135">
        <v>1.9164033725101337</v>
      </c>
      <c r="E15" s="135">
        <v>-5.7383159685218228</v>
      </c>
      <c r="F15" s="135">
        <v>-12.545036012990163</v>
      </c>
    </row>
    <row r="16" spans="1:9" ht="14.25" customHeight="1" x14ac:dyDescent="0.25">
      <c r="A16" s="125" t="s">
        <v>116</v>
      </c>
      <c r="B16" s="135">
        <v>4.4317450415022774</v>
      </c>
      <c r="C16" s="135">
        <v>-5.8020767838295235</v>
      </c>
      <c r="D16" s="135">
        <v>23.964363113274878</v>
      </c>
      <c r="E16" s="135">
        <v>9.6168650643115647</v>
      </c>
      <c r="F16" s="135">
        <v>-5.9917617080289425</v>
      </c>
    </row>
    <row r="17" spans="1:6" ht="14.25" customHeight="1" x14ac:dyDescent="0.25">
      <c r="A17" s="125" t="s">
        <v>117</v>
      </c>
      <c r="B17" s="135">
        <v>0.54123971674817639</v>
      </c>
      <c r="C17" s="135">
        <v>-22.30858009377722</v>
      </c>
      <c r="D17" s="135">
        <v>9.5339936613071394</v>
      </c>
      <c r="E17" s="135">
        <v>-10.492319540788298</v>
      </c>
      <c r="F17" s="135">
        <v>2.1592315685529551</v>
      </c>
    </row>
    <row r="18" spans="1:6" ht="14.25" customHeight="1" x14ac:dyDescent="0.25">
      <c r="A18" s="125" t="s">
        <v>118</v>
      </c>
      <c r="B18" s="135">
        <v>-1.6895096403328314</v>
      </c>
      <c r="C18" s="135">
        <v>9.1170274423084017</v>
      </c>
      <c r="D18" s="135">
        <v>1.1923879382480518</v>
      </c>
      <c r="E18" s="135">
        <v>-4.1022224760775439</v>
      </c>
      <c r="F18" s="135">
        <v>4.9347654183771406</v>
      </c>
    </row>
    <row r="19" spans="1:6" ht="14.25" customHeight="1" x14ac:dyDescent="0.25">
      <c r="A19" s="125" t="s">
        <v>119</v>
      </c>
      <c r="B19" s="135">
        <v>0.93461493385564864</v>
      </c>
      <c r="C19" s="135">
        <v>20.146278594324517</v>
      </c>
      <c r="D19" s="135">
        <v>7.0496743860596567</v>
      </c>
      <c r="E19" s="135">
        <v>3.1696486100139865</v>
      </c>
      <c r="F19" s="135">
        <v>-9.1885153849969647</v>
      </c>
    </row>
    <row r="20" spans="1:6" ht="14.25" customHeight="1" x14ac:dyDescent="0.25">
      <c r="A20" s="125" t="s">
        <v>120</v>
      </c>
      <c r="B20" s="135">
        <v>-3.5749012827969495</v>
      </c>
      <c r="C20" s="135">
        <v>-3.1618221189962381</v>
      </c>
      <c r="D20" s="135">
        <v>13.135398718637159</v>
      </c>
      <c r="E20" s="135">
        <v>-1.1917581686943124</v>
      </c>
      <c r="F20" s="135">
        <v>3.023807309008486</v>
      </c>
    </row>
    <row r="21" spans="1:6" ht="14.25" customHeight="1" x14ac:dyDescent="0.25">
      <c r="A21" s="125" t="s">
        <v>121</v>
      </c>
      <c r="B21" s="135">
        <v>-11.89475917832511</v>
      </c>
      <c r="C21" s="135">
        <v>11.386065806704693</v>
      </c>
      <c r="D21" s="135">
        <v>5.3305762739228824</v>
      </c>
      <c r="E21" s="135">
        <v>-1.4190193551585684</v>
      </c>
      <c r="F21" s="135">
        <v>-2.8341398351900637</v>
      </c>
    </row>
    <row r="22" spans="1:6" ht="14.25" customHeight="1" x14ac:dyDescent="0.25">
      <c r="A22" s="125" t="s">
        <v>122</v>
      </c>
      <c r="B22" s="135">
        <v>4.4310466788248126</v>
      </c>
      <c r="C22" s="135">
        <v>-1.370880723268153</v>
      </c>
      <c r="D22" s="135">
        <v>-10.145018545761097</v>
      </c>
      <c r="E22" s="135">
        <v>-7.827407708270961</v>
      </c>
      <c r="F22" s="135">
        <v>1.6027214134854528</v>
      </c>
    </row>
    <row r="23" spans="1:6" ht="14.25" customHeight="1" x14ac:dyDescent="0.25">
      <c r="A23" s="125" t="s">
        <v>123</v>
      </c>
      <c r="B23" s="135">
        <v>12.719787227706769</v>
      </c>
      <c r="C23" s="135">
        <v>-10.089550415486293</v>
      </c>
      <c r="D23" s="135">
        <v>21.048590417867796</v>
      </c>
      <c r="E23" s="135">
        <v>10.124619871599915</v>
      </c>
      <c r="F23" s="135">
        <v>-8.7593858540435665E-2</v>
      </c>
    </row>
    <row r="24" spans="1:6" ht="14.25" customHeight="1" x14ac:dyDescent="0.25">
      <c r="A24" s="125" t="s">
        <v>124</v>
      </c>
      <c r="B24" s="135">
        <v>-2.4432283549474132</v>
      </c>
      <c r="C24" s="135">
        <v>12.102405774615876</v>
      </c>
      <c r="D24" s="135">
        <v>-33.861923500540804</v>
      </c>
      <c r="E24" s="135">
        <v>-4.9696393671150085</v>
      </c>
      <c r="F24" s="135">
        <v>-11.595335678574637</v>
      </c>
    </row>
    <row r="25" spans="1:6" ht="14.25" customHeight="1" x14ac:dyDescent="0.25">
      <c r="A25" s="125" t="s">
        <v>125</v>
      </c>
      <c r="B25" s="135">
        <v>-1.52449890088735</v>
      </c>
      <c r="C25" s="135">
        <v>-0.40910604323151079</v>
      </c>
      <c r="D25" s="135">
        <v>15.955890710931353</v>
      </c>
      <c r="E25" s="135">
        <v>-13.699958709221171</v>
      </c>
      <c r="F25" s="135">
        <v>3.0835186314244201</v>
      </c>
    </row>
    <row r="26" spans="1:6" ht="14.25" customHeight="1" x14ac:dyDescent="0.25">
      <c r="A26" s="125" t="s">
        <v>127</v>
      </c>
      <c r="B26" s="135">
        <v>-6.5290421545588835</v>
      </c>
      <c r="C26" s="135">
        <v>-0.65083708153532704</v>
      </c>
      <c r="D26" s="135">
        <v>-7.1461467743791136</v>
      </c>
      <c r="E26" s="135">
        <v>-2.64853868898004</v>
      </c>
      <c r="F26" s="135">
        <v>-1.4067809621834848</v>
      </c>
    </row>
    <row r="27" spans="1:6" ht="14.25" customHeight="1" x14ac:dyDescent="0.25">
      <c r="A27" s="125" t="s">
        <v>128</v>
      </c>
      <c r="B27" s="135">
        <v>2.4830887795406875</v>
      </c>
      <c r="C27" s="135">
        <v>9.4739159405010653E-2</v>
      </c>
      <c r="D27" s="135">
        <v>-0.47146456447207941</v>
      </c>
      <c r="E27" s="135">
        <v>4.08378789919841</v>
      </c>
      <c r="F27" s="135">
        <v>2.0442730618348115</v>
      </c>
    </row>
    <row r="28" spans="1:6" ht="14.25" customHeight="1" x14ac:dyDescent="0.25">
      <c r="A28" s="125" t="s">
        <v>129</v>
      </c>
      <c r="B28" s="135">
        <v>11.684870919016976</v>
      </c>
      <c r="C28" s="135">
        <v>-10.070938435094568</v>
      </c>
      <c r="D28" s="135">
        <v>3.3561360629141168</v>
      </c>
      <c r="E28" s="135">
        <v>-1.1430180383724009</v>
      </c>
      <c r="F28" s="135">
        <v>-2.5318790190810736</v>
      </c>
    </row>
    <row r="29" spans="1:6" ht="14.25" customHeight="1" x14ac:dyDescent="0.25">
      <c r="A29" s="125" t="s">
        <v>130</v>
      </c>
      <c r="B29" s="135">
        <v>1.8319421189254781</v>
      </c>
      <c r="C29" s="135">
        <v>-2.4963573752190826</v>
      </c>
      <c r="D29" s="135">
        <v>10.371121476981093</v>
      </c>
      <c r="E29" s="135">
        <v>-1.4438389301968835</v>
      </c>
      <c r="F29" s="135">
        <v>-1.3380845406950947</v>
      </c>
    </row>
    <row r="30" spans="1:6" ht="14.25" customHeight="1" x14ac:dyDescent="0.25">
      <c r="A30" s="127" t="s">
        <v>135</v>
      </c>
      <c r="B30" s="135">
        <v>-1.0474171312801261</v>
      </c>
      <c r="C30" s="135">
        <v>-4.8238147009550536</v>
      </c>
      <c r="D30" s="135">
        <v>3.1567629495551364</v>
      </c>
      <c r="E30" s="135">
        <v>-2.9371053078399267</v>
      </c>
      <c r="F30" s="135">
        <v>2.0722260713976981</v>
      </c>
    </row>
    <row r="31" spans="1:6" ht="14.25" customHeight="1" x14ac:dyDescent="0.25">
      <c r="A31" s="125" t="s">
        <v>134</v>
      </c>
      <c r="B31" s="135">
        <v>-7.9754909895704662</v>
      </c>
      <c r="C31" s="135">
        <v>-13.466589665142891</v>
      </c>
      <c r="D31" s="135">
        <v>8.5181864519237713</v>
      </c>
      <c r="E31" s="135">
        <v>-3.1475324351806555</v>
      </c>
      <c r="F31" s="135">
        <v>3.4967341282158504</v>
      </c>
    </row>
    <row r="32" spans="1:6" s="116" customFormat="1" ht="14.25" customHeight="1" x14ac:dyDescent="0.25">
      <c r="A32" s="125" t="s">
        <v>132</v>
      </c>
      <c r="B32" s="135">
        <v>2.4452944844905344</v>
      </c>
      <c r="C32" s="135">
        <v>12.195734164888815</v>
      </c>
      <c r="D32" s="135">
        <v>33.236692890196395</v>
      </c>
      <c r="E32" s="135">
        <v>-0.42060209699656959</v>
      </c>
      <c r="F32" s="135">
        <v>8.5771082309075588</v>
      </c>
    </row>
    <row r="33" spans="1:7" s="140" customFormat="1" ht="14.25" customHeight="1" x14ac:dyDescent="0.2">
      <c r="A33" s="125" t="s">
        <v>133</v>
      </c>
      <c r="B33" s="135">
        <v>0.78254138273976537</v>
      </c>
      <c r="C33" s="135">
        <v>-26.186854576825837</v>
      </c>
      <c r="D33" s="135">
        <v>9.3679328035167551</v>
      </c>
      <c r="E33" s="135">
        <v>2.4603729260820772</v>
      </c>
      <c r="F33" s="135">
        <v>-2.3053228192457254</v>
      </c>
    </row>
    <row r="34" spans="1:7" ht="14.25" customHeight="1" x14ac:dyDescent="0.25">
      <c r="A34" s="122" t="s">
        <v>136</v>
      </c>
      <c r="B34" s="136">
        <v>-1.3447259037681514</v>
      </c>
      <c r="C34" s="136">
        <v>-1.6320547183449219</v>
      </c>
      <c r="D34" s="136">
        <v>3.1842024128414081</v>
      </c>
      <c r="E34" s="136">
        <v>-2.1486717012728418</v>
      </c>
      <c r="F34" s="136">
        <v>1.8589391142554756</v>
      </c>
    </row>
    <row r="35" spans="1:7" x14ac:dyDescent="0.25">
      <c r="A35" s="183" t="s">
        <v>153</v>
      </c>
      <c r="B35" s="183"/>
      <c r="C35" s="183"/>
      <c r="D35" s="183"/>
      <c r="E35" s="183"/>
      <c r="F35" s="183"/>
      <c r="G35" s="132"/>
    </row>
    <row r="36" spans="1:7" ht="14.25" customHeight="1" x14ac:dyDescent="0.25">
      <c r="A36" s="59" t="s">
        <v>86</v>
      </c>
      <c r="B36" s="60"/>
      <c r="C36" s="60"/>
      <c r="D36" s="61"/>
      <c r="E36" s="60"/>
      <c r="F36" s="60"/>
    </row>
    <row r="37" spans="1:7" x14ac:dyDescent="0.25">
      <c r="B37" s="86"/>
      <c r="C37" s="86"/>
      <c r="D37" s="86"/>
      <c r="E37" s="86"/>
    </row>
    <row r="38" spans="1:7" x14ac:dyDescent="0.25">
      <c r="B38" s="124"/>
      <c r="C38" s="124"/>
      <c r="D38" s="124"/>
      <c r="E38" s="124"/>
      <c r="F38" s="124"/>
    </row>
    <row r="39" spans="1:7" x14ac:dyDescent="0.25">
      <c r="B39" s="124"/>
      <c r="C39" s="124"/>
      <c r="D39" s="124"/>
      <c r="E39" s="124"/>
      <c r="F39" s="124"/>
    </row>
    <row r="40" spans="1:7" x14ac:dyDescent="0.25">
      <c r="B40" s="124"/>
      <c r="C40" s="124"/>
      <c r="D40" s="124"/>
      <c r="E40" s="124"/>
      <c r="F40" s="124"/>
    </row>
  </sheetData>
  <mergeCells count="4">
    <mergeCell ref="A1:F1"/>
    <mergeCell ref="A2:F2"/>
    <mergeCell ref="A3:F3"/>
    <mergeCell ref="A35:F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41"/>
  <sheetViews>
    <sheetView showGridLines="0" zoomScale="96" zoomScaleNormal="96" workbookViewId="0">
      <selection sqref="A1:F1"/>
    </sheetView>
  </sheetViews>
  <sheetFormatPr baseColWidth="10" defaultColWidth="12.875" defaultRowHeight="15" x14ac:dyDescent="0.25"/>
  <cols>
    <col min="1" max="1" width="59.5" style="63" customWidth="1"/>
    <col min="2" max="6" width="11.625" style="63" customWidth="1"/>
    <col min="7" max="16384" width="12.875" style="63"/>
  </cols>
  <sheetData>
    <row r="1" spans="1:9" ht="34.5" customHeight="1" x14ac:dyDescent="0.25">
      <c r="A1" s="184" t="s">
        <v>36</v>
      </c>
      <c r="B1" s="184"/>
      <c r="C1" s="184"/>
      <c r="D1" s="184"/>
      <c r="E1" s="184"/>
      <c r="F1" s="184"/>
    </row>
    <row r="2" spans="1:9" ht="14.25" customHeight="1" x14ac:dyDescent="0.25">
      <c r="A2" s="191" t="s">
        <v>144</v>
      </c>
      <c r="B2" s="191"/>
      <c r="C2" s="191"/>
      <c r="D2" s="191"/>
      <c r="E2" s="191"/>
      <c r="F2" s="191"/>
    </row>
    <row r="3" spans="1:9" ht="14.25" customHeight="1" x14ac:dyDescent="0.25">
      <c r="A3" s="186" t="s">
        <v>145</v>
      </c>
      <c r="B3" s="186"/>
      <c r="C3" s="186"/>
      <c r="D3" s="186"/>
      <c r="E3" s="186"/>
      <c r="F3" s="186"/>
    </row>
    <row r="4" spans="1:9" ht="24" customHeight="1" x14ac:dyDescent="0.25">
      <c r="A4" s="111" t="s">
        <v>102</v>
      </c>
      <c r="B4" s="31">
        <v>2019</v>
      </c>
      <c r="C4" s="31">
        <v>2020</v>
      </c>
      <c r="D4" s="31">
        <v>2021</v>
      </c>
      <c r="E4" s="31">
        <v>2022</v>
      </c>
      <c r="F4" s="31">
        <v>2023</v>
      </c>
    </row>
    <row r="5" spans="1:9" ht="14.25" customHeight="1" x14ac:dyDescent="0.25">
      <c r="A5" s="125" t="s">
        <v>105</v>
      </c>
      <c r="B5" s="135">
        <v>-5.7052975205282352E-2</v>
      </c>
      <c r="C5" s="135">
        <v>5.9703936610079257E-2</v>
      </c>
      <c r="D5" s="135">
        <v>2.0734368035009582E-2</v>
      </c>
      <c r="E5" s="135">
        <v>6.5206864767886327E-2</v>
      </c>
      <c r="F5" s="135">
        <v>-1.4531910065820407E-2</v>
      </c>
      <c r="G5"/>
    </row>
    <row r="6" spans="1:9" ht="14.25" customHeight="1" x14ac:dyDescent="0.25">
      <c r="A6" s="125" t="s">
        <v>106</v>
      </c>
      <c r="B6" s="135">
        <v>-1.0206746305010795E-2</v>
      </c>
      <c r="C6" s="135">
        <v>3.4870139477440151E-2</v>
      </c>
      <c r="D6" s="135">
        <v>-1.4257484633912815E-2</v>
      </c>
      <c r="E6" s="135">
        <v>-3.7830921078647268E-3</v>
      </c>
      <c r="F6" s="135">
        <v>4.4691294795927636E-3</v>
      </c>
      <c r="G6"/>
      <c r="H6" s="134"/>
      <c r="I6" s="134"/>
    </row>
    <row r="7" spans="1:9" ht="14.25" customHeight="1" x14ac:dyDescent="0.25">
      <c r="A7" s="125" t="s">
        <v>107</v>
      </c>
      <c r="B7" s="135">
        <v>1.123103628059252E-2</v>
      </c>
      <c r="C7" s="135">
        <v>2.7710253129878903E-3</v>
      </c>
      <c r="D7" s="135">
        <v>6.5075180084890938E-2</v>
      </c>
      <c r="E7" s="135">
        <v>0.11784452878188244</v>
      </c>
      <c r="F7" s="135">
        <v>1.9332472901205426E-2</v>
      </c>
      <c r="G7"/>
      <c r="H7" s="134"/>
      <c r="I7" s="134"/>
    </row>
    <row r="8" spans="1:9" ht="14.25" customHeight="1" x14ac:dyDescent="0.25">
      <c r="A8" s="125" t="s">
        <v>108</v>
      </c>
      <c r="B8" s="135">
        <v>-9.7676596493970633E-2</v>
      </c>
      <c r="C8" s="135">
        <v>-0.23017978495098543</v>
      </c>
      <c r="D8" s="135">
        <v>-0.26175597464766553</v>
      </c>
      <c r="E8" s="135">
        <v>-0.20818338236202505</v>
      </c>
      <c r="F8" s="135">
        <v>-7.1038782735219519E-2</v>
      </c>
      <c r="G8"/>
      <c r="H8" s="134"/>
      <c r="I8" s="134"/>
    </row>
    <row r="9" spans="1:9" ht="14.25" customHeight="1" x14ac:dyDescent="0.25">
      <c r="A9" s="125" t="s">
        <v>109</v>
      </c>
      <c r="B9" s="135">
        <v>-4.1071695264588544E-2</v>
      </c>
      <c r="C9" s="135">
        <v>-0.27119551348985321</v>
      </c>
      <c r="D9" s="135">
        <v>-0.23982067709230234</v>
      </c>
      <c r="E9" s="135">
        <v>3.098562925147175E-2</v>
      </c>
      <c r="F9" s="135">
        <v>7.1462843230770253E-3</v>
      </c>
      <c r="G9"/>
      <c r="H9" s="134"/>
      <c r="I9" s="134"/>
    </row>
    <row r="10" spans="1:9" ht="14.25" customHeight="1" x14ac:dyDescent="0.25">
      <c r="A10" s="125" t="s">
        <v>110</v>
      </c>
      <c r="B10" s="135">
        <v>-6.325438731942217E-3</v>
      </c>
      <c r="C10" s="135">
        <v>2.8466172572059897E-2</v>
      </c>
      <c r="D10" s="135">
        <v>8.4390903947164142E-2</v>
      </c>
      <c r="E10" s="135">
        <v>0.10554543450852187</v>
      </c>
      <c r="F10" s="135">
        <v>-6.5994540243410086E-3</v>
      </c>
      <c r="G10"/>
    </row>
    <row r="11" spans="1:9" ht="14.25" customHeight="1" x14ac:dyDescent="0.25">
      <c r="A11" s="125" t="s">
        <v>111</v>
      </c>
      <c r="B11" s="135">
        <v>4.9247189008483142E-3</v>
      </c>
      <c r="C11" s="135">
        <v>-2.0659205892763287E-2</v>
      </c>
      <c r="D11" s="135">
        <v>2.8156439842676757E-2</v>
      </c>
      <c r="E11" s="135">
        <v>-7.9745169922052425E-2</v>
      </c>
      <c r="F11" s="135">
        <v>0.13246962265140697</v>
      </c>
      <c r="G11"/>
    </row>
    <row r="12" spans="1:9" ht="14.25" customHeight="1" x14ac:dyDescent="0.25">
      <c r="A12" s="125" t="s">
        <v>112</v>
      </c>
      <c r="B12" s="135">
        <v>-6.2237932969167548E-2</v>
      </c>
      <c r="C12" s="135">
        <v>-0.11313171746850971</v>
      </c>
      <c r="D12" s="135">
        <v>0.1086301170497084</v>
      </c>
      <c r="E12" s="135">
        <v>-3.6422518817559021E-2</v>
      </c>
      <c r="F12" s="135">
        <v>-8.2371643315268861E-2</v>
      </c>
      <c r="G12"/>
    </row>
    <row r="13" spans="1:9" ht="14.25" customHeight="1" x14ac:dyDescent="0.25">
      <c r="A13" s="125" t="s">
        <v>113</v>
      </c>
      <c r="B13" s="135">
        <v>-2.0975683797990762E-2</v>
      </c>
      <c r="C13" s="135">
        <v>-0.36042474031198996</v>
      </c>
      <c r="D13" s="135">
        <v>0.12527478338427589</v>
      </c>
      <c r="E13" s="135">
        <v>0.10526621352817618</v>
      </c>
      <c r="F13" s="135">
        <v>0.65708680097630923</v>
      </c>
      <c r="G13"/>
    </row>
    <row r="14" spans="1:9" ht="14.25" customHeight="1" x14ac:dyDescent="0.25">
      <c r="A14" s="125" t="s">
        <v>114</v>
      </c>
      <c r="B14" s="135">
        <v>6.6107197496527909E-2</v>
      </c>
      <c r="C14" s="135">
        <v>-4.5703682417653234E-2</v>
      </c>
      <c r="D14" s="135">
        <v>-3.8816638255613649E-2</v>
      </c>
      <c r="E14" s="135">
        <v>-0.15514059465348759</v>
      </c>
      <c r="F14" s="135">
        <v>0.16993927051935567</v>
      </c>
      <c r="G14"/>
    </row>
    <row r="15" spans="1:9" ht="14.25" customHeight="1" x14ac:dyDescent="0.25">
      <c r="A15" s="125" t="s">
        <v>115</v>
      </c>
      <c r="B15" s="135">
        <v>-0.19835999114930947</v>
      </c>
      <c r="C15" s="135">
        <v>-0.14102402569127256</v>
      </c>
      <c r="D15" s="135">
        <v>3.9312469557664896E-2</v>
      </c>
      <c r="E15" s="135">
        <v>-0.1164404271533154</v>
      </c>
      <c r="F15" s="135">
        <v>-0.24030526464175886</v>
      </c>
      <c r="G15"/>
    </row>
    <row r="16" spans="1:9" ht="14.25" customHeight="1" x14ac:dyDescent="0.25">
      <c r="A16" s="125" t="s">
        <v>116</v>
      </c>
      <c r="B16" s="135">
        <v>3.9020401620064593E-2</v>
      </c>
      <c r="C16" s="135">
        <v>-5.4084918379329841E-2</v>
      </c>
      <c r="D16" s="135">
        <v>0.21072041728912874</v>
      </c>
      <c r="E16" s="135">
        <v>9.6286828374204797E-2</v>
      </c>
      <c r="F16" s="135">
        <v>-6.5414891527772134E-2</v>
      </c>
      <c r="G16"/>
    </row>
    <row r="17" spans="1:7" ht="14.25" customHeight="1" x14ac:dyDescent="0.25">
      <c r="A17" s="125" t="s">
        <v>117</v>
      </c>
      <c r="B17" s="135">
        <v>5.6371307124737161E-3</v>
      </c>
      <c r="C17" s="135">
        <v>-0.24010551848779843</v>
      </c>
      <c r="D17" s="135">
        <v>8.1511886225910671E-2</v>
      </c>
      <c r="E17" s="135">
        <v>-9.127185484435528E-2</v>
      </c>
      <c r="F17" s="135">
        <v>1.7107527983794408E-2</v>
      </c>
      <c r="G17"/>
    </row>
    <row r="18" spans="1:7" ht="14.25" customHeight="1" x14ac:dyDescent="0.25">
      <c r="A18" s="125" t="s">
        <v>118</v>
      </c>
      <c r="B18" s="135">
        <v>-0.31615981799452569</v>
      </c>
      <c r="C18" s="135">
        <v>1.7198564561291452</v>
      </c>
      <c r="D18" s="135">
        <v>0.24775428256689019</v>
      </c>
      <c r="E18" s="135">
        <v>-0.79775252297922528</v>
      </c>
      <c r="F18" s="135">
        <v>0.90136690604150738</v>
      </c>
      <c r="G18"/>
    </row>
    <row r="19" spans="1:7" ht="14.25" customHeight="1" x14ac:dyDescent="0.25">
      <c r="A19" s="125" t="s">
        <v>119</v>
      </c>
      <c r="B19" s="135">
        <v>7.196081432463977E-3</v>
      </c>
      <c r="C19" s="135">
        <v>0.17005273331919035</v>
      </c>
      <c r="D19" s="135">
        <v>5.6808630949107333E-2</v>
      </c>
      <c r="E19" s="135">
        <v>2.4192842987218681E-2</v>
      </c>
      <c r="F19" s="135">
        <v>-8.041873795438656E-2</v>
      </c>
      <c r="G19"/>
    </row>
    <row r="20" spans="1:7" ht="14.25" customHeight="1" x14ac:dyDescent="0.25">
      <c r="A20" s="125" t="s">
        <v>120</v>
      </c>
      <c r="B20" s="135">
        <v>-0.68678182096871843</v>
      </c>
      <c r="C20" s="135">
        <v>-0.59097836336154563</v>
      </c>
      <c r="D20" s="135">
        <v>2.4940572875472391</v>
      </c>
      <c r="E20" s="135">
        <v>-0.24781559791904353</v>
      </c>
      <c r="F20" s="135">
        <v>0.60797611343195435</v>
      </c>
      <c r="G20"/>
    </row>
    <row r="21" spans="1:7" ht="14.25" customHeight="1" x14ac:dyDescent="0.25">
      <c r="A21" s="125" t="s">
        <v>121</v>
      </c>
      <c r="B21" s="135">
        <v>-0.25840207924235647</v>
      </c>
      <c r="C21" s="135">
        <v>0.21405377048838037</v>
      </c>
      <c r="D21" s="135">
        <v>0.14329727475405277</v>
      </c>
      <c r="E21" s="135">
        <v>-5.5846335195660894E-2</v>
      </c>
      <c r="F21" s="135">
        <v>-0.11008161453949393</v>
      </c>
      <c r="G21"/>
    </row>
    <row r="22" spans="1:7" ht="14.25" customHeight="1" x14ac:dyDescent="0.25">
      <c r="A22" s="125" t="s">
        <v>122</v>
      </c>
      <c r="B22" s="135">
        <v>0.20950813187184941</v>
      </c>
      <c r="C22" s="135">
        <v>-7.0837479054372557E-2</v>
      </c>
      <c r="D22" s="135">
        <v>-0.55488256278731285</v>
      </c>
      <c r="E22" s="135">
        <v>-0.45630767921447934</v>
      </c>
      <c r="F22" s="135">
        <v>8.8102600750179907E-2</v>
      </c>
      <c r="G22"/>
    </row>
    <row r="23" spans="1:7" ht="14.25" customHeight="1" x14ac:dyDescent="0.25">
      <c r="A23" s="125" t="s">
        <v>123</v>
      </c>
      <c r="B23" s="135">
        <v>0.41835462893526321</v>
      </c>
      <c r="C23" s="135">
        <v>-0.33782911499843954</v>
      </c>
      <c r="D23" s="135">
        <v>0.65888699013991547</v>
      </c>
      <c r="E23" s="135">
        <v>0.34914459560383743</v>
      </c>
      <c r="F23" s="135">
        <v>-3.3003329187012384E-3</v>
      </c>
      <c r="G23"/>
    </row>
    <row r="24" spans="1:7" ht="14.25" customHeight="1" x14ac:dyDescent="0.25">
      <c r="A24" s="125" t="s">
        <v>124</v>
      </c>
      <c r="B24" s="135">
        <v>-1.4649930510209325E-2</v>
      </c>
      <c r="C24" s="135">
        <v>6.9322901273168494E-2</v>
      </c>
      <c r="D24" s="135">
        <v>-0.22851244307846788</v>
      </c>
      <c r="E24" s="135">
        <v>-2.0721825989675844E-2</v>
      </c>
      <c r="F24" s="135">
        <v>-4.783146060875379E-2</v>
      </c>
      <c r="G24"/>
    </row>
    <row r="25" spans="1:7" ht="14.25" customHeight="1" x14ac:dyDescent="0.25">
      <c r="A25" s="125" t="s">
        <v>125</v>
      </c>
      <c r="B25" s="135">
        <v>-2.4236219711170955E-2</v>
      </c>
      <c r="C25" s="135">
        <v>-6.632332326183845E-3</v>
      </c>
      <c r="D25" s="135">
        <v>0.26133458733656972</v>
      </c>
      <c r="E25" s="135">
        <v>-0.24909983857529441</v>
      </c>
      <c r="F25" s="135">
        <v>4.6809725053898951E-2</v>
      </c>
      <c r="G25"/>
    </row>
    <row r="26" spans="1:7" ht="14.25" customHeight="1" x14ac:dyDescent="0.25">
      <c r="A26" s="125" t="s">
        <v>127</v>
      </c>
      <c r="B26" s="135">
        <v>-1.0125392615533553</v>
      </c>
      <c r="C26" s="135">
        <v>-9.5674159449407284E-2</v>
      </c>
      <c r="D26" s="135">
        <v>-1.0677046240874961</v>
      </c>
      <c r="E26" s="135">
        <v>-0.35365887588296846</v>
      </c>
      <c r="F26" s="135">
        <v>-0.19915343639077732</v>
      </c>
      <c r="G26"/>
    </row>
    <row r="27" spans="1:7" ht="14.25" customHeight="1" x14ac:dyDescent="0.25">
      <c r="A27" s="125" t="s">
        <v>128</v>
      </c>
      <c r="B27" s="135">
        <v>6.2297885371717147E-2</v>
      </c>
      <c r="C27" s="135">
        <v>2.58803452938146E-3</v>
      </c>
      <c r="D27" s="135">
        <v>-1.0711318598828068E-2</v>
      </c>
      <c r="E27" s="135">
        <v>0.10465806903093346</v>
      </c>
      <c r="F27" s="135">
        <v>5.5732926922898295E-2</v>
      </c>
      <c r="G27"/>
    </row>
    <row r="28" spans="1:7" ht="14.25" customHeight="1" x14ac:dyDescent="0.25">
      <c r="A28" s="125" t="s">
        <v>129</v>
      </c>
      <c r="B28" s="135">
        <v>0.78188741837003606</v>
      </c>
      <c r="C28" s="135">
        <v>-0.73200799395167326</v>
      </c>
      <c r="D28" s="135">
        <v>0.22061422972222167</v>
      </c>
      <c r="E28" s="135">
        <v>-7.2964935408322787E-2</v>
      </c>
      <c r="F28" s="135">
        <v>-0.17494592237804432</v>
      </c>
      <c r="G28"/>
    </row>
    <row r="29" spans="1:7" ht="14.25" customHeight="1" x14ac:dyDescent="0.25">
      <c r="A29" s="125" t="s">
        <v>130</v>
      </c>
      <c r="B29" s="135">
        <v>1.2210493694127782E-2</v>
      </c>
      <c r="C29" s="135">
        <v>-1.7363618982430794E-2</v>
      </c>
      <c r="D29" s="135">
        <v>7.2079818271148594E-2</v>
      </c>
      <c r="E29" s="135">
        <v>-9.8561320870778658E-3</v>
      </c>
      <c r="F29" s="135">
        <v>-8.2627209139361554E-3</v>
      </c>
      <c r="G29"/>
    </row>
    <row r="30" spans="1:7" s="142" customFormat="1" ht="14.25" customHeight="1" x14ac:dyDescent="0.2">
      <c r="A30" s="141" t="s">
        <v>135</v>
      </c>
      <c r="B30" s="135">
        <v>-6.3220565492772815E-2</v>
      </c>
      <c r="C30" s="135">
        <v>-0.29463918910719705</v>
      </c>
      <c r="D30" s="135">
        <v>0.18665285573329943</v>
      </c>
      <c r="E30" s="135">
        <v>-0.16154772433572534</v>
      </c>
      <c r="F30" s="135">
        <v>0.11310612745508457</v>
      </c>
      <c r="G30"/>
    </row>
    <row r="31" spans="1:7" ht="14.25" customHeight="1" x14ac:dyDescent="0.25">
      <c r="A31" s="125" t="s">
        <v>134</v>
      </c>
      <c r="B31" s="135">
        <v>-0.12497796465431409</v>
      </c>
      <c r="C31" s="135">
        <v>-0.1931265538708121</v>
      </c>
      <c r="D31" s="135">
        <v>0.10788773237122863</v>
      </c>
      <c r="E31" s="135">
        <v>-4.2526365000483325E-2</v>
      </c>
      <c r="F31" s="135">
        <v>4.7880141885975155E-2</v>
      </c>
      <c r="G31"/>
    </row>
    <row r="32" spans="1:7" s="116" customFormat="1" ht="14.25" customHeight="1" x14ac:dyDescent="0.25">
      <c r="A32" s="125" t="s">
        <v>132</v>
      </c>
      <c r="B32" s="135">
        <v>2.4901108806826784E-2</v>
      </c>
      <c r="C32" s="135">
        <v>0.11467874859401093</v>
      </c>
      <c r="D32" s="135">
        <v>0.32463977254621795</v>
      </c>
      <c r="E32" s="135">
        <v>-5.2683784468949071E-3</v>
      </c>
      <c r="F32" s="135">
        <v>0.11130192347411624</v>
      </c>
      <c r="G32"/>
    </row>
    <row r="33" spans="1:7" s="140" customFormat="1" ht="14.25" customHeight="1" x14ac:dyDescent="0.2">
      <c r="A33" s="125" t="s">
        <v>133</v>
      </c>
      <c r="B33" s="135">
        <v>6.8725827837652137E-3</v>
      </c>
      <c r="C33" s="135">
        <v>-0.23282072445852284</v>
      </c>
      <c r="D33" s="135">
        <v>6.2844108668665563E-2</v>
      </c>
      <c r="E33" s="135">
        <v>1.6550542788511809E-2</v>
      </c>
      <c r="F33" s="135">
        <v>-1.6632287580604293E-2</v>
      </c>
      <c r="G33"/>
    </row>
    <row r="34" spans="1:7" x14ac:dyDescent="0.25">
      <c r="A34" s="122" t="s">
        <v>136</v>
      </c>
      <c r="B34" s="136">
        <v>-1.3447259037681514</v>
      </c>
      <c r="C34" s="136">
        <v>-1.6320547183449219</v>
      </c>
      <c r="D34" s="136">
        <v>3.1842024128414081</v>
      </c>
      <c r="E34" s="136">
        <v>-2.1486717012728418</v>
      </c>
      <c r="F34" s="136">
        <v>1.8589391142554756</v>
      </c>
    </row>
    <row r="35" spans="1:7" x14ac:dyDescent="0.25">
      <c r="A35" s="183" t="s">
        <v>153</v>
      </c>
      <c r="B35" s="183"/>
      <c r="C35" s="183"/>
      <c r="D35" s="183"/>
      <c r="E35" s="183"/>
      <c r="F35" s="183"/>
      <c r="G35" s="132"/>
    </row>
    <row r="36" spans="1:7" x14ac:dyDescent="0.25">
      <c r="A36" s="59" t="s">
        <v>86</v>
      </c>
      <c r="B36" s="60"/>
      <c r="C36" s="60"/>
      <c r="D36" s="61"/>
      <c r="E36" s="60"/>
      <c r="F36" s="60"/>
    </row>
    <row r="37" spans="1:7" x14ac:dyDescent="0.25">
      <c r="B37" s="124"/>
      <c r="C37" s="124"/>
      <c r="D37" s="124"/>
      <c r="E37" s="124"/>
      <c r="F37" s="124"/>
    </row>
    <row r="38" spans="1:7" x14ac:dyDescent="0.25">
      <c r="B38" s="74"/>
      <c r="C38" s="74"/>
      <c r="D38" s="74"/>
      <c r="E38" s="74"/>
      <c r="F38" s="74"/>
    </row>
    <row r="39" spans="1:7" x14ac:dyDescent="0.25">
      <c r="B39" s="130"/>
      <c r="C39" s="130"/>
      <c r="D39" s="130"/>
      <c r="E39" s="130"/>
      <c r="F39" s="130"/>
    </row>
    <row r="40" spans="1:7" x14ac:dyDescent="0.25">
      <c r="B40" s="130"/>
      <c r="C40" s="130"/>
      <c r="D40" s="130"/>
      <c r="E40" s="130"/>
      <c r="F40" s="130"/>
    </row>
    <row r="41" spans="1:7" x14ac:dyDescent="0.25">
      <c r="B41" s="143"/>
      <c r="C41" s="143"/>
      <c r="D41" s="143"/>
      <c r="E41" s="143"/>
      <c r="F41" s="143"/>
    </row>
  </sheetData>
  <mergeCells count="4">
    <mergeCell ref="A1:F1"/>
    <mergeCell ref="A2:F2"/>
    <mergeCell ref="A3:F3"/>
    <mergeCell ref="A35:F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C4:G10"/>
  <sheetViews>
    <sheetView showGridLines="0" workbookViewId="0">
      <selection activeCell="K42" sqref="K42"/>
    </sheetView>
  </sheetViews>
  <sheetFormatPr baseColWidth="10" defaultRowHeight="12" x14ac:dyDescent="0.15"/>
  <sheetData>
    <row r="4" spans="3:7" x14ac:dyDescent="0.15">
      <c r="C4" s="192"/>
      <c r="D4" s="192"/>
      <c r="E4" s="192"/>
      <c r="F4" s="192"/>
      <c r="G4" s="192"/>
    </row>
    <row r="5" spans="3:7" x14ac:dyDescent="0.15">
      <c r="C5" s="192"/>
      <c r="D5" s="192"/>
      <c r="E5" s="192"/>
      <c r="F5" s="192"/>
      <c r="G5" s="192"/>
    </row>
    <row r="6" spans="3:7" x14ac:dyDescent="0.15">
      <c r="C6" s="192"/>
      <c r="D6" s="192"/>
      <c r="E6" s="192"/>
      <c r="F6" s="192"/>
      <c r="G6" s="192"/>
    </row>
    <row r="7" spans="3:7" x14ac:dyDescent="0.15">
      <c r="C7" s="192"/>
      <c r="D7" s="192"/>
      <c r="E7" s="192"/>
      <c r="F7" s="192"/>
      <c r="G7" s="192"/>
    </row>
    <row r="8" spans="3:7" x14ac:dyDescent="0.15">
      <c r="C8" s="192"/>
      <c r="D8" s="192"/>
      <c r="E8" s="192"/>
      <c r="F8" s="192"/>
      <c r="G8" s="192"/>
    </row>
    <row r="9" spans="3:7" x14ac:dyDescent="0.15">
      <c r="C9" s="192"/>
      <c r="D9" s="192"/>
      <c r="E9" s="192"/>
      <c r="F9" s="192"/>
      <c r="G9" s="192"/>
    </row>
    <row r="10" spans="3:7" x14ac:dyDescent="0.15">
      <c r="C10" s="192"/>
      <c r="D10" s="192"/>
      <c r="E10" s="192"/>
      <c r="F10" s="192"/>
      <c r="G10" s="192"/>
    </row>
  </sheetData>
  <mergeCells count="1">
    <mergeCell ref="C4:G10"/>
  </mergeCells>
  <printOptions horizontalCentered="1" verticalCentered="1"/>
  <pageMargins left="0.31496062992125984" right="0.31496062992125984"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18"/>
  <sheetViews>
    <sheetView showGridLines="0" zoomScaleNormal="100" workbookViewId="0"/>
  </sheetViews>
  <sheetFormatPr baseColWidth="10" defaultRowHeight="12" x14ac:dyDescent="0.15"/>
  <cols>
    <col min="1" max="1" width="77.75" customWidth="1"/>
  </cols>
  <sheetData>
    <row r="3" spans="1:2" ht="18.75" x14ac:dyDescent="0.3">
      <c r="B3" s="5"/>
    </row>
    <row r="4" spans="1:2" ht="21" x14ac:dyDescent="0.35">
      <c r="A4" s="6" t="s">
        <v>8</v>
      </c>
      <c r="B4" s="7"/>
    </row>
    <row r="5" spans="1:2" ht="18.75" x14ac:dyDescent="0.3">
      <c r="A5" s="7"/>
      <c r="B5" s="7"/>
    </row>
    <row r="6" spans="1:2" s="10" customFormat="1" ht="31.5" customHeight="1" x14ac:dyDescent="0.15">
      <c r="A6" s="8"/>
      <c r="B6" s="9"/>
    </row>
    <row r="7" spans="1:2" s="10" customFormat="1" ht="31.5" customHeight="1" x14ac:dyDescent="0.15">
      <c r="A7" s="8"/>
      <c r="B7" s="9"/>
    </row>
    <row r="8" spans="1:2" s="10" customFormat="1" ht="31.5" customHeight="1" x14ac:dyDescent="0.15">
      <c r="A8" s="8"/>
      <c r="B8" s="9"/>
    </row>
    <row r="9" spans="1:2" s="10" customFormat="1" ht="31.5" customHeight="1" x14ac:dyDescent="0.15">
      <c r="A9" s="8"/>
      <c r="B9" s="9"/>
    </row>
    <row r="10" spans="1:2" s="10" customFormat="1" ht="31.5" customHeight="1" x14ac:dyDescent="0.15">
      <c r="A10" s="8"/>
      <c r="B10" s="9"/>
    </row>
    <row r="11" spans="1:2" s="10" customFormat="1" ht="31.5" customHeight="1" x14ac:dyDescent="0.15">
      <c r="A11" s="8"/>
      <c r="B11" s="9"/>
    </row>
    <row r="12" spans="1:2" s="10" customFormat="1" ht="31.5" customHeight="1" x14ac:dyDescent="0.15">
      <c r="A12" s="8"/>
      <c r="B12" s="9"/>
    </row>
    <row r="13" spans="1:2" s="10" customFormat="1" ht="31.5" customHeight="1" x14ac:dyDescent="0.15">
      <c r="A13" s="8"/>
      <c r="B13" s="9"/>
    </row>
    <row r="14" spans="1:2" s="10" customFormat="1" ht="31.5" customHeight="1" x14ac:dyDescent="0.15">
      <c r="A14" s="8"/>
      <c r="B14" s="9"/>
    </row>
    <row r="15" spans="1:2" ht="15" x14ac:dyDescent="0.25">
      <c r="A15" s="11"/>
    </row>
    <row r="16" spans="1:2" ht="15" x14ac:dyDescent="0.25">
      <c r="A16" s="11"/>
    </row>
    <row r="17" spans="1:1" x14ac:dyDescent="0.15">
      <c r="A17" s="12"/>
    </row>
    <row r="18" spans="1:1" x14ac:dyDescent="0.15">
      <c r="A18" s="12"/>
    </row>
  </sheetData>
  <printOptions horizontalCentered="1" verticalCentered="1"/>
  <pageMargins left="0.59055118110236227" right="0.6692913385826772" top="0.59055118110236227" bottom="0.59055118110236227" header="0.51181102362204722" footer="0.51181102362204722"/>
  <pageSetup orientation="portrait" r:id="rId1"/>
  <headerFooter>
    <oddHeader>&amp;C&amp;"Arial,Normal"&amp;11&amp;G
&amp;"Arial,Negrita"&amp;10&amp;K1D2958
Secretaría Ejecutiva de Planificación Sectorial Agropecuaria</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showGridLines="0" workbookViewId="0">
      <selection sqref="A1:B1"/>
    </sheetView>
  </sheetViews>
  <sheetFormatPr baseColWidth="10" defaultRowHeight="12" x14ac:dyDescent="0.15"/>
  <cols>
    <col min="1" max="1" width="10.75" customWidth="1"/>
    <col min="2" max="2" width="67.875" customWidth="1"/>
    <col min="3" max="3" width="11" style="10"/>
  </cols>
  <sheetData>
    <row r="1" spans="1:2" ht="18.75" x14ac:dyDescent="0.15">
      <c r="A1" s="174" t="s">
        <v>9</v>
      </c>
      <c r="B1" s="174"/>
    </row>
    <row r="2" spans="1:2" ht="15.75" x14ac:dyDescent="0.25">
      <c r="A2" s="13"/>
      <c r="B2" s="14"/>
    </row>
    <row r="3" spans="1:2" ht="39" customHeight="1" x14ac:dyDescent="0.15">
      <c r="A3" s="15" t="s">
        <v>10</v>
      </c>
      <c r="B3" s="16" t="s">
        <v>11</v>
      </c>
    </row>
    <row r="4" spans="1:2" ht="39" customHeight="1" x14ac:dyDescent="0.15">
      <c r="A4" s="15" t="s">
        <v>12</v>
      </c>
      <c r="B4" s="16" t="s">
        <v>13</v>
      </c>
    </row>
    <row r="5" spans="1:2" ht="39" customHeight="1" x14ac:dyDescent="0.15">
      <c r="A5" s="15" t="s">
        <v>14</v>
      </c>
      <c r="B5" s="16" t="s">
        <v>15</v>
      </c>
    </row>
    <row r="6" spans="1:2" ht="39" customHeight="1" x14ac:dyDescent="0.15">
      <c r="A6" s="15" t="s">
        <v>16</v>
      </c>
      <c r="B6" s="16" t="s">
        <v>17</v>
      </c>
    </row>
    <row r="7" spans="1:2" ht="39" customHeight="1" x14ac:dyDescent="0.15">
      <c r="A7" s="15" t="s">
        <v>18</v>
      </c>
      <c r="B7" s="16" t="s">
        <v>19</v>
      </c>
    </row>
    <row r="8" spans="1:2" ht="39" customHeight="1" x14ac:dyDescent="0.15">
      <c r="A8" s="15" t="s">
        <v>20</v>
      </c>
      <c r="B8" s="16" t="s">
        <v>21</v>
      </c>
    </row>
    <row r="9" spans="1:2" ht="39" customHeight="1" x14ac:dyDescent="0.15">
      <c r="A9" s="15" t="s">
        <v>22</v>
      </c>
      <c r="B9" s="16" t="s">
        <v>23</v>
      </c>
    </row>
    <row r="10" spans="1:2" ht="39" customHeight="1" x14ac:dyDescent="0.15">
      <c r="A10" s="15" t="s">
        <v>24</v>
      </c>
      <c r="B10" s="16" t="s">
        <v>25</v>
      </c>
    </row>
    <row r="11" spans="1:2" ht="39" customHeight="1" x14ac:dyDescent="0.15">
      <c r="A11" s="15" t="s">
        <v>26</v>
      </c>
      <c r="B11" s="16" t="s">
        <v>27</v>
      </c>
    </row>
    <row r="12" spans="1:2" ht="39" customHeight="1" x14ac:dyDescent="0.15">
      <c r="A12" s="15" t="s">
        <v>28</v>
      </c>
      <c r="B12" s="16" t="s">
        <v>29</v>
      </c>
    </row>
    <row r="13" spans="1:2" ht="39" customHeight="1" x14ac:dyDescent="0.15">
      <c r="A13" s="17" t="s">
        <v>30</v>
      </c>
      <c r="B13" s="16" t="s">
        <v>31</v>
      </c>
    </row>
    <row r="14" spans="1:2" ht="39" customHeight="1" x14ac:dyDescent="0.15">
      <c r="A14" s="17" t="s">
        <v>32</v>
      </c>
      <c r="B14" s="16" t="s">
        <v>33</v>
      </c>
    </row>
    <row r="15" spans="1:2" ht="39" customHeight="1" x14ac:dyDescent="0.15">
      <c r="A15" s="17" t="s">
        <v>34</v>
      </c>
      <c r="B15" s="16" t="s">
        <v>35</v>
      </c>
    </row>
    <row r="16" spans="1:2" ht="46.5" customHeight="1" x14ac:dyDescent="0.15">
      <c r="A16" s="17" t="s">
        <v>36</v>
      </c>
      <c r="B16" s="16" t="s">
        <v>37</v>
      </c>
    </row>
  </sheetData>
  <mergeCells count="1">
    <mergeCell ref="A1:B1"/>
  </mergeCells>
  <hyperlinks>
    <hyperlink ref="B3" location="'cuadro-mac1'!A6" display="Costa Rica. Producto Interno Bruto según rama de actividad económica, 2018-2022.  (millones de colones)" xr:uid="{00000000-0004-0000-0300-000000000000}"/>
    <hyperlink ref="B4" location="'cuadro-mac2'!A6" display="Costa Rica. Composición porcentual del Producto Interno Bruto según rama de actividad económica, 2018-2022.  (porcentaje) " xr:uid="{00000000-0004-0000-0300-000001000000}"/>
    <hyperlink ref="B5" location="'cuadro-mac3'!A6" display="Costa Rica. Tasa de variación anual del Producto Interno Bruto según rama de actividad económica, 2018-2022. (porcentaje)" xr:uid="{00000000-0004-0000-0300-000002000000}"/>
    <hyperlink ref="B6" location="'cuadro-mac4'!A6" display="Costa Rica. Producto Interno Bruto según rama de actividad económica. 2018-2022. (millones de colones año de referencia 2017) " xr:uid="{00000000-0004-0000-0300-000003000000}"/>
    <hyperlink ref="B7" location="'cuadro-mac5 '!A6" display="Tasa de variación anual del Producto Interno Bruto según rama de actividad económica. 2018-2022. (año de referencia 2017, porcentaje)" xr:uid="{00000000-0004-0000-0300-000004000000}"/>
    <hyperlink ref="B8" location="'cuadro-mac6 '!A6" display="Costa Rica. Aporte a la tasa de variación anual del Producto Interno Bruto según rama de actividad económica, 2018-2022. (año de referencia 2017, porcentaje)" xr:uid="{00000000-0004-0000-0300-000005000000}"/>
    <hyperlink ref="B9" location="'cuadro-mac7'!A6" display="Costa Rica. Valor agregado de las actividades primarias del sector agropecuario, 2018-2022. (millones de colones corrientes)" xr:uid="{00000000-0004-0000-0300-000006000000}"/>
    <hyperlink ref="B10" location="'cuadro-mac8 '!A6" display="Costa Rica. Valor agregado de las actividades primarias del sector agropecuario, 2018-2022. (millones de colones año de referencia 2017) " xr:uid="{00000000-0004-0000-0300-000007000000}"/>
    <hyperlink ref="B11" location="'cuadro-mac9 '!A6" display="Costa Rica. Tasa de variación del valor agregado de las actividades primarias del sector agropecuario, 2018-2022. (año de referencia 2017, porcentaje)" xr:uid="{00000000-0004-0000-0300-000008000000}"/>
    <hyperlink ref="B12" location="'cuadro-mac10 '!A6" display="Costa Rica. Aporte a la tasa de variación del valor agregado de las actividades primarias del sector agropecuario, 2018-2022. (año de referencia 2017, porcentaje)" xr:uid="{00000000-0004-0000-0300-000009000000}"/>
    <hyperlink ref="B13" location="'cuadro-mac11  '!A6" display="Costa Rica. Valor Bruto de la Producción de las actividades primarias del sector agropecuario, 2018-2022. (millones de colones corrientes)" xr:uid="{00000000-0004-0000-0300-00000A000000}"/>
    <hyperlink ref="B14" location="'cuadro-mac12 '!A6" display="Costa Rica. Valor Bruto de la Producción de las actividades primarias del sector agropecuario, 2018-2022. (millones de colones año de referencia 2017)" xr:uid="{00000000-0004-0000-0300-00000B000000}"/>
    <hyperlink ref="B15" location="'cuadro-mac13 '!A6" display="Costa Rica. Tasa de variación del valor bruto de la producción de las actividades primarias del sector agropecuario, 2018-2022. (año de referencia 2017, porcentaje)" xr:uid="{00000000-0004-0000-0300-00000C000000}"/>
    <hyperlink ref="B16" location="'cuadro-mac14 '!A6" display="Costa Rica. Aporte a la tasa de variación del valor bruto de la producción de las actividades primarias del sector agropecuario, 2018-2022. (año de referencia 2017, porcentaje)" xr:uid="{00000000-0004-0000-0300-00000D000000}"/>
  </hyperlinks>
  <printOptions horizontalCentered="1" verticalCentered="1"/>
  <pageMargins left="0.59055118110236227" right="0.6692913385826772" top="0.59055118110236227" bottom="0.59055118110236227" header="0.51181102362204722" footer="0.51181102362204722"/>
  <pageSetup orientation="portrait" r:id="rId1"/>
  <headerFooter>
    <oddHeader>&amp;C&amp;"Arial,Normal"&amp;11&amp;G
&amp;"Arial,Negrita"&amp;10&amp;K1D2958
Secretaría Ejecutiva de Planificación Sectorial Agropecuaria</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6"/>
  <sheetViews>
    <sheetView showGridLines="0" workbookViewId="0">
      <selection sqref="A1:B1"/>
    </sheetView>
  </sheetViews>
  <sheetFormatPr baseColWidth="10" defaultRowHeight="12" x14ac:dyDescent="0.15"/>
  <cols>
    <col min="1" max="1" width="10.75" customWidth="1"/>
    <col min="2" max="2" width="67.875" customWidth="1"/>
  </cols>
  <sheetData>
    <row r="1" spans="1:2" ht="18.75" x14ac:dyDescent="0.15">
      <c r="A1" s="174" t="s">
        <v>38</v>
      </c>
      <c r="B1" s="174"/>
    </row>
    <row r="2" spans="1:2" ht="15.75" x14ac:dyDescent="0.25">
      <c r="A2" s="13"/>
      <c r="B2" s="14"/>
    </row>
    <row r="3" spans="1:2" ht="39" customHeight="1" x14ac:dyDescent="0.15">
      <c r="A3" s="15" t="s">
        <v>39</v>
      </c>
      <c r="B3" s="16" t="s">
        <v>40</v>
      </c>
    </row>
    <row r="4" spans="1:2" ht="39" customHeight="1" x14ac:dyDescent="0.15">
      <c r="A4" s="15" t="s">
        <v>41</v>
      </c>
      <c r="B4" s="16" t="s">
        <v>42</v>
      </c>
    </row>
    <row r="5" spans="1:2" ht="39" customHeight="1" x14ac:dyDescent="0.15">
      <c r="A5" s="15" t="s">
        <v>43</v>
      </c>
      <c r="B5" s="16" t="s">
        <v>44</v>
      </c>
    </row>
    <row r="6" spans="1:2" ht="39" customHeight="1" x14ac:dyDescent="0.15">
      <c r="A6" s="15" t="s">
        <v>45</v>
      </c>
      <c r="B6" s="16" t="s">
        <v>46</v>
      </c>
    </row>
    <row r="7" spans="1:2" ht="39" customHeight="1" x14ac:dyDescent="0.15">
      <c r="A7" s="15" t="s">
        <v>47</v>
      </c>
      <c r="B7" s="16" t="s">
        <v>149</v>
      </c>
    </row>
    <row r="8" spans="1:2" ht="15" x14ac:dyDescent="0.15">
      <c r="A8" s="15"/>
    </row>
    <row r="9" spans="1:2" ht="15" x14ac:dyDescent="0.15">
      <c r="A9" s="15"/>
    </row>
    <row r="10" spans="1:2" ht="15" x14ac:dyDescent="0.15">
      <c r="A10" s="15"/>
    </row>
    <row r="11" spans="1:2" ht="15" x14ac:dyDescent="0.15">
      <c r="A11" s="15"/>
    </row>
    <row r="12" spans="1:2" ht="15" x14ac:dyDescent="0.15">
      <c r="A12" s="15"/>
    </row>
    <row r="13" spans="1:2" ht="15" x14ac:dyDescent="0.15">
      <c r="A13" s="15"/>
    </row>
    <row r="14" spans="1:2" ht="15" x14ac:dyDescent="0.15">
      <c r="A14" s="15"/>
    </row>
    <row r="15" spans="1:2" ht="15" x14ac:dyDescent="0.15">
      <c r="A15" s="15"/>
    </row>
    <row r="16" spans="1:2" ht="15" x14ac:dyDescent="0.15">
      <c r="A16" s="15"/>
    </row>
  </sheetData>
  <mergeCells count="1">
    <mergeCell ref="A1:B1"/>
  </mergeCells>
  <phoneticPr fontId="38" type="noConversion"/>
  <hyperlinks>
    <hyperlink ref="B5" location="'Gráfico 2 y 3'!A28" display="Costa Rica.  Aporte a la tasa de variación del PIB, según actividad económica. 2022. (colones referencia 2017, porcentaje)" xr:uid="{00000000-0004-0000-0400-000000000000}"/>
    <hyperlink ref="B6" location="'Gráfico 4 y 5'!A6" display="Costa Rica.  Tasa de variación de las principales actividades del Valor Agregado Agropecuario. 2022. (colones referencia 2017, porcentaje)" xr:uid="{00000000-0004-0000-0400-000001000000}"/>
    <hyperlink ref="B7" location="'Gráfico 4 y 5'!D28" display="Costa Rica.  Aporte a la tasa de variación del Valor Agregado Agropecuario, según actividad. 2022. (colones referencia 2017, porcentaje)" xr:uid="{00000000-0004-0000-0400-000002000000}"/>
    <hyperlink ref="B4" location="'Gráfico 2 y 3'!D28" display="Costa Rica. Tasa de variación anual del PIB, según actividad económica. 2022. (colones referencia 2017, porcentaje)" xr:uid="{00000000-0004-0000-0400-000003000000}"/>
    <hyperlink ref="B3" location="'Gráfico 1'!A2" display="Costa Rica.  Participación relativa por rama de actividad económica en el PIB. 2022.  (colones corrientes, porcentaje)" xr:uid="{00000000-0004-0000-0400-000004000000}"/>
  </hyperlinks>
  <printOptions horizontalCentered="1" verticalCentered="1"/>
  <pageMargins left="0.59055118110236227" right="0.6692913385826772" top="0.59055118110236227" bottom="0.59055118110236227" header="0.51181102362204722" footer="0.51181102362204722"/>
  <pageSetup orientation="portrait" r:id="rId1"/>
  <headerFooter>
    <oddHeader>&amp;C&amp;"Arial,Normal"&amp;11&amp;G
&amp;"Arial,Negrita"&amp;10&amp;K1D2958
Secretaría Ejecutiva de Planificación Sectorial Agropecuaria</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showGridLines="0" workbookViewId="0">
      <selection sqref="A1:G1"/>
    </sheetView>
  </sheetViews>
  <sheetFormatPr baseColWidth="10" defaultRowHeight="12" x14ac:dyDescent="0.15"/>
  <cols>
    <col min="7" max="7" width="11" customWidth="1"/>
  </cols>
  <sheetData>
    <row r="1" spans="1:7" ht="18.75" x14ac:dyDescent="0.3">
      <c r="A1" s="175" t="s">
        <v>48</v>
      </c>
      <c r="B1" s="175"/>
      <c r="C1" s="175"/>
      <c r="D1" s="175"/>
      <c r="E1" s="175"/>
      <c r="F1" s="175"/>
      <c r="G1" s="175"/>
    </row>
    <row r="3" spans="1:7" ht="12" customHeight="1" x14ac:dyDescent="0.15">
      <c r="A3" s="176" t="s">
        <v>155</v>
      </c>
      <c r="B3" s="176"/>
      <c r="C3" s="176"/>
      <c r="D3" s="176"/>
      <c r="E3" s="176"/>
      <c r="F3" s="176"/>
      <c r="G3" s="176"/>
    </row>
    <row r="4" spans="1:7" ht="12" customHeight="1" x14ac:dyDescent="0.15">
      <c r="A4" s="176"/>
      <c r="B4" s="176"/>
      <c r="C4" s="176"/>
      <c r="D4" s="176"/>
      <c r="E4" s="176"/>
      <c r="F4" s="176"/>
      <c r="G4" s="176"/>
    </row>
    <row r="5" spans="1:7" ht="12" customHeight="1" x14ac:dyDescent="0.15">
      <c r="A5" s="176"/>
      <c r="B5" s="176"/>
      <c r="C5" s="176"/>
      <c r="D5" s="176"/>
      <c r="E5" s="176"/>
      <c r="F5" s="176"/>
      <c r="G5" s="176"/>
    </row>
    <row r="6" spans="1:7" ht="12" customHeight="1" x14ac:dyDescent="0.15">
      <c r="A6" s="176"/>
      <c r="B6" s="176"/>
      <c r="C6" s="176"/>
      <c r="D6" s="176"/>
      <c r="E6" s="176"/>
      <c r="F6" s="176"/>
      <c r="G6" s="176"/>
    </row>
    <row r="7" spans="1:7" ht="12" customHeight="1" x14ac:dyDescent="0.15">
      <c r="A7" s="176"/>
      <c r="B7" s="176"/>
      <c r="C7" s="176"/>
      <c r="D7" s="176"/>
      <c r="E7" s="176"/>
      <c r="F7" s="176"/>
      <c r="G7" s="176"/>
    </row>
    <row r="8" spans="1:7" ht="12" customHeight="1" x14ac:dyDescent="0.15">
      <c r="A8" s="176"/>
      <c r="B8" s="176"/>
      <c r="C8" s="176"/>
      <c r="D8" s="176"/>
      <c r="E8" s="176"/>
      <c r="F8" s="176"/>
      <c r="G8" s="176"/>
    </row>
    <row r="9" spans="1:7" ht="12" customHeight="1" x14ac:dyDescent="0.15">
      <c r="A9" s="176"/>
      <c r="B9" s="176"/>
      <c r="C9" s="176"/>
      <c r="D9" s="176"/>
      <c r="E9" s="176"/>
      <c r="F9" s="176"/>
      <c r="G9" s="176"/>
    </row>
    <row r="10" spans="1:7" ht="12" customHeight="1" x14ac:dyDescent="0.15">
      <c r="A10" s="176"/>
      <c r="B10" s="176"/>
      <c r="C10" s="176"/>
      <c r="D10" s="176"/>
      <c r="E10" s="176"/>
      <c r="F10" s="176"/>
      <c r="G10" s="176"/>
    </row>
    <row r="11" spans="1:7" ht="12" customHeight="1" x14ac:dyDescent="0.15">
      <c r="A11" s="176"/>
      <c r="B11" s="176"/>
      <c r="C11" s="176"/>
      <c r="D11" s="176"/>
      <c r="E11" s="176"/>
      <c r="F11" s="176"/>
      <c r="G11" s="176"/>
    </row>
    <row r="12" spans="1:7" ht="12" customHeight="1" x14ac:dyDescent="0.15">
      <c r="A12" s="176"/>
      <c r="B12" s="176"/>
      <c r="C12" s="176"/>
      <c r="D12" s="176"/>
      <c r="E12" s="176"/>
      <c r="F12" s="176"/>
      <c r="G12" s="176"/>
    </row>
    <row r="13" spans="1:7" ht="12" customHeight="1" x14ac:dyDescent="0.15">
      <c r="A13" s="176"/>
      <c r="B13" s="176"/>
      <c r="C13" s="176"/>
      <c r="D13" s="176"/>
      <c r="E13" s="176"/>
      <c r="F13" s="176"/>
      <c r="G13" s="176"/>
    </row>
    <row r="14" spans="1:7" ht="12" customHeight="1" x14ac:dyDescent="0.15">
      <c r="A14" s="176"/>
      <c r="B14" s="176"/>
      <c r="C14" s="176"/>
      <c r="D14" s="176"/>
      <c r="E14" s="176"/>
      <c r="F14" s="176"/>
      <c r="G14" s="176"/>
    </row>
    <row r="15" spans="1:7" ht="12" customHeight="1" x14ac:dyDescent="0.15">
      <c r="A15" s="176"/>
      <c r="B15" s="176"/>
      <c r="C15" s="176"/>
      <c r="D15" s="176"/>
      <c r="E15" s="176"/>
      <c r="F15" s="176"/>
      <c r="G15" s="176"/>
    </row>
    <row r="16" spans="1:7" ht="12" customHeight="1" x14ac:dyDescent="0.15">
      <c r="A16" s="176"/>
      <c r="B16" s="176"/>
      <c r="C16" s="176"/>
      <c r="D16" s="176"/>
      <c r="E16" s="176"/>
      <c r="F16" s="176"/>
      <c r="G16" s="176"/>
    </row>
    <row r="17" spans="1:7" ht="12" customHeight="1" x14ac:dyDescent="0.15">
      <c r="A17" s="176"/>
      <c r="B17" s="176"/>
      <c r="C17" s="176"/>
      <c r="D17" s="176"/>
      <c r="E17" s="176"/>
      <c r="F17" s="176"/>
      <c r="G17" s="176"/>
    </row>
    <row r="18" spans="1:7" ht="12" customHeight="1" x14ac:dyDescent="0.15">
      <c r="A18" s="176"/>
      <c r="B18" s="176"/>
      <c r="C18" s="176"/>
      <c r="D18" s="176"/>
      <c r="E18" s="176"/>
      <c r="F18" s="176"/>
      <c r="G18" s="176"/>
    </row>
    <row r="19" spans="1:7" ht="12" customHeight="1" x14ac:dyDescent="0.15">
      <c r="A19" s="176"/>
      <c r="B19" s="176"/>
      <c r="C19" s="176"/>
      <c r="D19" s="176"/>
      <c r="E19" s="176"/>
      <c r="F19" s="176"/>
      <c r="G19" s="176"/>
    </row>
    <row r="20" spans="1:7" ht="12" customHeight="1" x14ac:dyDescent="0.15">
      <c r="A20" s="176"/>
      <c r="B20" s="176"/>
      <c r="C20" s="176"/>
      <c r="D20" s="176"/>
      <c r="E20" s="176"/>
      <c r="F20" s="176"/>
      <c r="G20" s="176"/>
    </row>
    <row r="21" spans="1:7" ht="12" customHeight="1" x14ac:dyDescent="0.15">
      <c r="A21" s="176"/>
      <c r="B21" s="176"/>
      <c r="C21" s="176"/>
      <c r="D21" s="176"/>
      <c r="E21" s="176"/>
      <c r="F21" s="176"/>
      <c r="G21" s="176"/>
    </row>
    <row r="22" spans="1:7" ht="12" customHeight="1" x14ac:dyDescent="0.15">
      <c r="A22" s="176"/>
      <c r="B22" s="176"/>
      <c r="C22" s="176"/>
      <c r="D22" s="176"/>
      <c r="E22" s="176"/>
      <c r="F22" s="176"/>
      <c r="G22" s="176"/>
    </row>
    <row r="23" spans="1:7" ht="12" customHeight="1" x14ac:dyDescent="0.15">
      <c r="A23" s="176"/>
      <c r="B23" s="176"/>
      <c r="C23" s="176"/>
      <c r="D23" s="176"/>
      <c r="E23" s="176"/>
      <c r="F23" s="176"/>
      <c r="G23" s="176"/>
    </row>
    <row r="24" spans="1:7" ht="12" customHeight="1" x14ac:dyDescent="0.15">
      <c r="A24" s="176"/>
      <c r="B24" s="176"/>
      <c r="C24" s="176"/>
      <c r="D24" s="176"/>
      <c r="E24" s="176"/>
      <c r="F24" s="176"/>
      <c r="G24" s="176"/>
    </row>
    <row r="25" spans="1:7" ht="12" customHeight="1" x14ac:dyDescent="0.15">
      <c r="A25" s="176"/>
      <c r="B25" s="176"/>
      <c r="C25" s="176"/>
      <c r="D25" s="176"/>
      <c r="E25" s="176"/>
      <c r="F25" s="176"/>
      <c r="G25" s="176"/>
    </row>
    <row r="26" spans="1:7" ht="12" customHeight="1" x14ac:dyDescent="0.15">
      <c r="A26" s="176"/>
      <c r="B26" s="176"/>
      <c r="C26" s="176"/>
      <c r="D26" s="176"/>
      <c r="E26" s="176"/>
      <c r="F26" s="176"/>
      <c r="G26" s="176"/>
    </row>
    <row r="27" spans="1:7" ht="12" customHeight="1" x14ac:dyDescent="0.15">
      <c r="A27" s="18"/>
      <c r="B27" s="18"/>
      <c r="C27" s="18"/>
      <c r="D27" s="18"/>
      <c r="E27" s="18"/>
      <c r="F27" s="18"/>
      <c r="G27" s="18"/>
    </row>
    <row r="28" spans="1:7" ht="12" customHeight="1" x14ac:dyDescent="0.15">
      <c r="A28" s="18"/>
      <c r="B28" s="18"/>
      <c r="C28" s="18"/>
      <c r="D28" s="18"/>
      <c r="E28" s="18"/>
      <c r="F28" s="18"/>
      <c r="G28" s="18"/>
    </row>
    <row r="29" spans="1:7" ht="12" customHeight="1" x14ac:dyDescent="0.2">
      <c r="A29" s="18"/>
      <c r="B29" s="19"/>
      <c r="C29" s="18"/>
      <c r="D29" s="18"/>
      <c r="E29" s="18"/>
      <c r="F29" s="18"/>
      <c r="G29" s="18"/>
    </row>
  </sheetData>
  <mergeCells count="2">
    <mergeCell ref="A1:G1"/>
    <mergeCell ref="A3:G26"/>
  </mergeCells>
  <printOptions horizontalCentered="1" verticalCentered="1"/>
  <pageMargins left="0.59055118110236227" right="0.6692913385826772" top="0.59055118110236227" bottom="0.59055118110236227" header="0.51181102362204722" footer="0.51181102362204722"/>
  <pageSetup orientation="portrait" r:id="rId1"/>
  <headerFooter>
    <oddHeader>&amp;C&amp;"Arial,Normal"&amp;11&amp;G
&amp;"Arial,Negrita"&amp;10&amp;K1D2958
Secretaría Ejecutiva de Planificación Sectorial Agropecuaria</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P52"/>
  <sheetViews>
    <sheetView showGridLines="0" zoomScaleNormal="100" workbookViewId="0"/>
  </sheetViews>
  <sheetFormatPr baseColWidth="10" defaultRowHeight="12" x14ac:dyDescent="0.15"/>
  <cols>
    <col min="11" max="11" width="14.875" customWidth="1"/>
    <col min="13" max="13" width="12.75" bestFit="1" customWidth="1"/>
  </cols>
  <sheetData>
    <row r="2" spans="1:16" ht="28.5" customHeight="1" x14ac:dyDescent="0.3">
      <c r="A2" s="177" t="s">
        <v>49</v>
      </c>
      <c r="B2" s="177"/>
      <c r="C2" s="177"/>
      <c r="D2" s="177"/>
      <c r="E2" s="177"/>
      <c r="F2" s="177"/>
      <c r="G2" s="177"/>
    </row>
    <row r="4" spans="1:16" ht="12" customHeight="1" x14ac:dyDescent="0.15">
      <c r="A4" s="176"/>
      <c r="B4" s="176"/>
      <c r="C4" s="176"/>
      <c r="D4" s="176"/>
      <c r="E4" s="176"/>
      <c r="F4" s="176"/>
      <c r="G4" s="176"/>
      <c r="I4" s="20"/>
      <c r="J4" s="20"/>
      <c r="K4" s="20"/>
      <c r="L4" s="20"/>
      <c r="M4" s="20"/>
      <c r="N4" s="20"/>
      <c r="O4" s="20"/>
      <c r="P4" s="20"/>
    </row>
    <row r="5" spans="1:16" ht="12" customHeight="1" x14ac:dyDescent="0.15">
      <c r="A5" s="176"/>
      <c r="B5" s="176"/>
      <c r="C5" s="176"/>
      <c r="D5" s="176"/>
      <c r="E5" s="176"/>
      <c r="F5" s="176"/>
      <c r="G5" s="176"/>
      <c r="I5" s="20"/>
      <c r="J5" s="20"/>
      <c r="K5" s="20"/>
      <c r="L5" s="20"/>
      <c r="M5" s="20"/>
      <c r="N5" s="20"/>
      <c r="O5" s="20"/>
      <c r="P5" s="20"/>
    </row>
    <row r="6" spans="1:16" ht="12" customHeight="1" x14ac:dyDescent="0.15">
      <c r="A6" s="176"/>
      <c r="B6" s="176"/>
      <c r="C6" s="176"/>
      <c r="D6" s="176"/>
      <c r="E6" s="176"/>
      <c r="F6" s="176"/>
      <c r="G6" s="176"/>
      <c r="I6" s="20"/>
      <c r="J6" s="20"/>
      <c r="K6" s="20"/>
      <c r="L6" s="20"/>
      <c r="M6" s="20"/>
      <c r="N6" s="20"/>
      <c r="O6" s="20"/>
      <c r="P6" s="20"/>
    </row>
    <row r="7" spans="1:16" ht="12" customHeight="1" x14ac:dyDescent="0.15">
      <c r="A7" s="176"/>
      <c r="B7" s="176"/>
      <c r="C7" s="176"/>
      <c r="D7" s="176"/>
      <c r="E7" s="176"/>
      <c r="F7" s="176"/>
      <c r="G7" s="176"/>
      <c r="I7" s="20"/>
      <c r="J7" s="20"/>
      <c r="K7" s="20"/>
      <c r="L7" s="20"/>
      <c r="M7" s="20"/>
      <c r="N7" s="20"/>
      <c r="O7" s="20"/>
      <c r="P7" s="20"/>
    </row>
    <row r="8" spans="1:16" ht="12" customHeight="1" x14ac:dyDescent="0.15">
      <c r="A8" s="176"/>
      <c r="B8" s="176"/>
      <c r="C8" s="176"/>
      <c r="D8" s="176"/>
      <c r="E8" s="176"/>
      <c r="F8" s="176"/>
      <c r="G8" s="176"/>
      <c r="I8" s="20"/>
      <c r="J8" s="20"/>
      <c r="K8" s="20"/>
      <c r="L8" s="20"/>
      <c r="M8" s="20"/>
      <c r="N8" s="20"/>
      <c r="O8" s="20"/>
      <c r="P8" s="20"/>
    </row>
    <row r="9" spans="1:16" ht="12" customHeight="1" x14ac:dyDescent="0.15">
      <c r="A9" s="176"/>
      <c r="B9" s="176"/>
      <c r="C9" s="176"/>
      <c r="D9" s="176"/>
      <c r="E9" s="176"/>
      <c r="F9" s="176"/>
      <c r="G9" s="176"/>
      <c r="I9" s="20"/>
      <c r="J9" s="20"/>
      <c r="K9" s="20"/>
      <c r="L9" s="20"/>
      <c r="M9" s="20"/>
      <c r="N9" s="20"/>
      <c r="O9" s="20"/>
      <c r="P9" s="20"/>
    </row>
    <row r="10" spans="1:16" ht="12" customHeight="1" x14ac:dyDescent="0.15">
      <c r="A10" s="176"/>
      <c r="B10" s="176"/>
      <c r="C10" s="176"/>
      <c r="D10" s="176"/>
      <c r="E10" s="176"/>
      <c r="F10" s="176"/>
      <c r="G10" s="176"/>
      <c r="I10" s="20"/>
      <c r="J10" s="20"/>
      <c r="K10" s="20"/>
      <c r="L10" s="20"/>
      <c r="M10" s="20"/>
      <c r="N10" s="20"/>
      <c r="O10" s="20"/>
      <c r="P10" s="20"/>
    </row>
    <row r="11" spans="1:16" ht="12" customHeight="1" x14ac:dyDescent="0.15">
      <c r="A11" s="176"/>
      <c r="B11" s="176"/>
      <c r="C11" s="176"/>
      <c r="D11" s="176"/>
      <c r="E11" s="176"/>
      <c r="F11" s="176"/>
      <c r="G11" s="176"/>
      <c r="I11" s="20"/>
      <c r="J11" s="20"/>
      <c r="K11" s="20"/>
      <c r="L11" s="20"/>
      <c r="M11" s="20"/>
      <c r="N11" s="20"/>
      <c r="O11" s="20"/>
      <c r="P11" s="20"/>
    </row>
    <row r="12" spans="1:16" ht="12" customHeight="1" x14ac:dyDescent="0.15">
      <c r="A12" s="176"/>
      <c r="B12" s="176"/>
      <c r="C12" s="176"/>
      <c r="D12" s="176"/>
      <c r="E12" s="176"/>
      <c r="F12" s="176"/>
      <c r="G12" s="176"/>
      <c r="I12" s="20"/>
      <c r="J12" s="20"/>
      <c r="K12" s="20"/>
      <c r="L12" s="20"/>
      <c r="M12" s="20"/>
      <c r="N12" s="20"/>
      <c r="O12" s="20"/>
      <c r="P12" s="20"/>
    </row>
    <row r="13" spans="1:16" ht="12" customHeight="1" x14ac:dyDescent="0.15">
      <c r="A13" s="176"/>
      <c r="B13" s="176"/>
      <c r="C13" s="176"/>
      <c r="D13" s="176"/>
      <c r="E13" s="176"/>
      <c r="F13" s="176"/>
      <c r="G13" s="176"/>
      <c r="I13" s="20"/>
      <c r="J13" s="20"/>
      <c r="K13" s="20"/>
      <c r="L13" s="20"/>
      <c r="M13" s="20"/>
      <c r="N13" s="20"/>
      <c r="O13" s="20"/>
      <c r="P13" s="20"/>
    </row>
    <row r="14" spans="1:16" ht="12" customHeight="1" x14ac:dyDescent="0.15">
      <c r="A14" s="176"/>
      <c r="B14" s="176"/>
      <c r="C14" s="176"/>
      <c r="D14" s="176"/>
      <c r="E14" s="176"/>
      <c r="F14" s="176"/>
      <c r="G14" s="176"/>
      <c r="I14" s="20"/>
      <c r="J14" s="20"/>
      <c r="K14" s="20"/>
      <c r="L14" s="20"/>
      <c r="M14" s="20"/>
      <c r="N14" s="20"/>
      <c r="O14" s="20"/>
      <c r="P14" s="20"/>
    </row>
    <row r="15" spans="1:16" ht="12" customHeight="1" x14ac:dyDescent="0.15">
      <c r="A15" s="176"/>
      <c r="B15" s="176"/>
      <c r="C15" s="176"/>
      <c r="D15" s="176"/>
      <c r="E15" s="176"/>
      <c r="F15" s="176"/>
      <c r="G15" s="176"/>
      <c r="I15" s="20"/>
      <c r="J15" s="20"/>
      <c r="K15" s="20"/>
      <c r="L15" s="20"/>
      <c r="M15" s="20"/>
      <c r="N15" s="20"/>
      <c r="O15" s="20"/>
      <c r="P15" s="20"/>
    </row>
    <row r="16" spans="1:16" ht="12" customHeight="1" x14ac:dyDescent="0.15">
      <c r="A16" s="176"/>
      <c r="B16" s="176"/>
      <c r="C16" s="176"/>
      <c r="D16" s="176"/>
      <c r="E16" s="176"/>
      <c r="F16" s="176"/>
      <c r="G16" s="176"/>
      <c r="I16" s="20"/>
      <c r="J16" s="20"/>
      <c r="K16" s="20"/>
      <c r="L16" s="20"/>
      <c r="M16" s="20"/>
      <c r="N16" s="20"/>
      <c r="O16" s="20"/>
      <c r="P16" s="20"/>
    </row>
    <row r="17" spans="1:16" ht="12" customHeight="1" x14ac:dyDescent="0.15">
      <c r="A17" s="176"/>
      <c r="B17" s="176"/>
      <c r="C17" s="176"/>
      <c r="D17" s="176"/>
      <c r="E17" s="176"/>
      <c r="F17" s="176"/>
      <c r="G17" s="176"/>
      <c r="I17" s="20"/>
      <c r="J17" s="20"/>
      <c r="K17" s="20"/>
      <c r="L17" s="20"/>
      <c r="M17" s="20"/>
      <c r="N17" s="20"/>
      <c r="O17" s="20"/>
      <c r="P17" s="20"/>
    </row>
    <row r="18" spans="1:16" ht="12" customHeight="1" x14ac:dyDescent="0.15">
      <c r="A18" s="176"/>
      <c r="B18" s="176"/>
      <c r="C18" s="176"/>
      <c r="D18" s="176"/>
      <c r="E18" s="176"/>
      <c r="F18" s="176"/>
      <c r="G18" s="176"/>
      <c r="I18" s="20"/>
      <c r="J18" s="20"/>
      <c r="K18" s="20"/>
      <c r="L18" s="20"/>
      <c r="M18" s="20"/>
      <c r="N18" s="20"/>
      <c r="O18" s="20"/>
      <c r="P18" s="20"/>
    </row>
    <row r="19" spans="1:16" ht="12" customHeight="1" x14ac:dyDescent="0.15">
      <c r="A19" s="176"/>
      <c r="B19" s="176"/>
      <c r="C19" s="176"/>
      <c r="D19" s="176"/>
      <c r="E19" s="176"/>
      <c r="F19" s="176"/>
      <c r="G19" s="176"/>
      <c r="I19" s="20"/>
      <c r="J19" s="20"/>
      <c r="K19" s="20"/>
      <c r="L19" s="20"/>
      <c r="M19" s="20"/>
      <c r="N19" s="20"/>
      <c r="O19" s="20"/>
      <c r="P19" s="20"/>
    </row>
    <row r="20" spans="1:16" ht="12" customHeight="1" x14ac:dyDescent="0.15">
      <c r="A20" s="176"/>
      <c r="B20" s="176"/>
      <c r="C20" s="176"/>
      <c r="D20" s="176"/>
      <c r="E20" s="176"/>
      <c r="F20" s="176"/>
      <c r="G20" s="176"/>
      <c r="I20" s="20"/>
      <c r="J20" s="20"/>
      <c r="K20" s="20"/>
      <c r="L20" s="20"/>
      <c r="M20" s="20"/>
      <c r="N20" s="20"/>
      <c r="O20" s="20"/>
      <c r="P20" s="20"/>
    </row>
    <row r="21" spans="1:16" ht="12" customHeight="1" x14ac:dyDescent="0.15">
      <c r="A21" s="176"/>
      <c r="B21" s="176"/>
      <c r="C21" s="176"/>
      <c r="D21" s="176"/>
      <c r="E21" s="176"/>
      <c r="F21" s="176"/>
      <c r="G21" s="176"/>
      <c r="I21" s="20"/>
      <c r="J21" s="20"/>
      <c r="K21" s="20"/>
      <c r="L21" s="20"/>
      <c r="M21" s="20"/>
      <c r="N21" s="20"/>
      <c r="O21" s="20"/>
      <c r="P21" s="20"/>
    </row>
    <row r="22" spans="1:16" ht="12" customHeight="1" x14ac:dyDescent="0.15">
      <c r="A22" s="176"/>
      <c r="B22" s="176"/>
      <c r="C22" s="176"/>
      <c r="D22" s="176"/>
      <c r="E22" s="176"/>
      <c r="F22" s="176"/>
      <c r="G22" s="176"/>
      <c r="I22" s="20"/>
      <c r="J22" s="20"/>
      <c r="K22" s="20"/>
      <c r="L22" s="20"/>
      <c r="M22" s="20"/>
      <c r="N22" s="20"/>
      <c r="O22" s="20"/>
      <c r="P22" s="20"/>
    </row>
    <row r="23" spans="1:16" ht="12" customHeight="1" x14ac:dyDescent="0.15">
      <c r="A23" s="176"/>
      <c r="B23" s="176"/>
      <c r="C23" s="176"/>
      <c r="D23" s="176"/>
      <c r="E23" s="176"/>
      <c r="F23" s="176"/>
      <c r="G23" s="176"/>
      <c r="I23" s="20"/>
      <c r="J23" s="20"/>
      <c r="K23" s="20"/>
      <c r="L23" s="20"/>
      <c r="M23" s="20"/>
      <c r="N23" s="20"/>
      <c r="O23" s="20"/>
      <c r="P23" s="20"/>
    </row>
    <row r="24" spans="1:16" ht="12" customHeight="1" x14ac:dyDescent="0.15">
      <c r="A24" s="176"/>
      <c r="B24" s="176"/>
      <c r="C24" s="176"/>
      <c r="D24" s="176"/>
      <c r="E24" s="176"/>
      <c r="F24" s="176"/>
      <c r="G24" s="176"/>
      <c r="I24" s="20"/>
      <c r="J24" s="20"/>
      <c r="K24" s="20"/>
      <c r="L24" s="20"/>
      <c r="M24" s="20"/>
      <c r="N24" s="20"/>
      <c r="O24" s="20"/>
      <c r="P24" s="20"/>
    </row>
    <row r="25" spans="1:16" ht="12" customHeight="1" x14ac:dyDescent="0.15">
      <c r="A25" s="176"/>
      <c r="B25" s="176"/>
      <c r="C25" s="176"/>
      <c r="D25" s="176"/>
      <c r="E25" s="176"/>
      <c r="F25" s="176"/>
      <c r="G25" s="176"/>
      <c r="I25" s="20"/>
      <c r="J25" s="20"/>
      <c r="K25" s="20"/>
      <c r="L25" s="20"/>
      <c r="M25" s="20"/>
      <c r="N25" s="20"/>
      <c r="O25" s="20"/>
      <c r="P25" s="20"/>
    </row>
    <row r="26" spans="1:16" ht="12" customHeight="1" x14ac:dyDescent="0.15">
      <c r="A26" s="176"/>
      <c r="B26" s="176"/>
      <c r="C26" s="176"/>
      <c r="D26" s="176"/>
      <c r="E26" s="176"/>
      <c r="F26" s="176"/>
      <c r="G26" s="176"/>
      <c r="I26" s="20"/>
      <c r="J26" s="20"/>
      <c r="K26" s="20"/>
      <c r="L26" s="20"/>
      <c r="M26" s="20"/>
      <c r="N26" s="20"/>
      <c r="O26" s="20"/>
      <c r="P26" s="20"/>
    </row>
    <row r="27" spans="1:16" ht="12" customHeight="1" x14ac:dyDescent="0.15">
      <c r="A27" s="176"/>
      <c r="B27" s="176"/>
      <c r="C27" s="176"/>
      <c r="D27" s="176"/>
      <c r="E27" s="176"/>
      <c r="F27" s="176"/>
      <c r="G27" s="176"/>
      <c r="I27" s="20"/>
      <c r="J27" s="20"/>
      <c r="K27" s="20"/>
      <c r="L27" s="20"/>
      <c r="M27" s="20"/>
      <c r="N27" s="20"/>
      <c r="O27" s="20"/>
      <c r="P27" s="20"/>
    </row>
    <row r="28" spans="1:16" ht="12" customHeight="1" x14ac:dyDescent="0.15">
      <c r="A28" s="176"/>
      <c r="B28" s="176"/>
      <c r="C28" s="176"/>
      <c r="D28" s="176"/>
      <c r="E28" s="176"/>
      <c r="F28" s="176"/>
      <c r="G28" s="176"/>
      <c r="I28" s="20"/>
      <c r="J28" s="20"/>
      <c r="K28" s="20"/>
      <c r="L28" s="20"/>
      <c r="M28" s="20"/>
      <c r="N28" s="20"/>
      <c r="O28" s="20"/>
      <c r="P28" s="20"/>
    </row>
    <row r="29" spans="1:16" ht="12" customHeight="1" x14ac:dyDescent="0.15">
      <c r="A29" s="176"/>
      <c r="B29" s="176"/>
      <c r="C29" s="176"/>
      <c r="D29" s="176"/>
      <c r="E29" s="176"/>
      <c r="F29" s="176"/>
      <c r="G29" s="176"/>
      <c r="I29" s="20"/>
      <c r="J29" s="20"/>
      <c r="K29" s="20"/>
      <c r="L29" s="20"/>
      <c r="M29" s="20"/>
      <c r="N29" s="20"/>
      <c r="O29" s="20"/>
      <c r="P29" s="20"/>
    </row>
    <row r="30" spans="1:16" ht="12" customHeight="1" x14ac:dyDescent="0.15">
      <c r="A30" s="176"/>
      <c r="B30" s="176"/>
      <c r="C30" s="176"/>
      <c r="D30" s="176"/>
      <c r="E30" s="176"/>
      <c r="F30" s="176"/>
      <c r="G30" s="176"/>
      <c r="I30" s="20"/>
      <c r="J30" s="20"/>
      <c r="K30" s="20"/>
      <c r="L30" s="20"/>
      <c r="M30" s="20"/>
      <c r="N30" s="20"/>
      <c r="O30" s="20"/>
      <c r="P30" s="20"/>
    </row>
    <row r="31" spans="1:16" ht="12" customHeight="1" x14ac:dyDescent="0.15">
      <c r="A31" s="176"/>
      <c r="B31" s="176"/>
      <c r="C31" s="176"/>
      <c r="D31" s="176"/>
      <c r="E31" s="176"/>
      <c r="F31" s="176"/>
      <c r="G31" s="176"/>
      <c r="I31" s="20"/>
      <c r="J31" s="20"/>
      <c r="K31" s="20"/>
      <c r="L31" s="20"/>
      <c r="M31" s="20"/>
      <c r="N31" s="20"/>
      <c r="O31" s="20"/>
      <c r="P31" s="20"/>
    </row>
    <row r="32" spans="1:16" ht="12" customHeight="1" x14ac:dyDescent="0.15">
      <c r="A32" s="176"/>
      <c r="B32" s="176"/>
      <c r="C32" s="176"/>
      <c r="D32" s="176"/>
      <c r="E32" s="176"/>
      <c r="F32" s="176"/>
      <c r="G32" s="176"/>
      <c r="I32" s="20"/>
      <c r="J32" s="20"/>
      <c r="K32" s="20"/>
      <c r="L32" s="20"/>
      <c r="M32" s="20"/>
      <c r="N32" s="20"/>
      <c r="O32" s="20"/>
      <c r="P32" s="20"/>
    </row>
    <row r="33" spans="1:16" ht="12" customHeight="1" x14ac:dyDescent="0.15">
      <c r="A33" s="176"/>
      <c r="B33" s="176"/>
      <c r="C33" s="176"/>
      <c r="D33" s="176"/>
      <c r="E33" s="176"/>
      <c r="F33" s="176"/>
      <c r="G33" s="176"/>
      <c r="I33" s="20"/>
      <c r="J33" s="20"/>
      <c r="K33" s="20"/>
      <c r="L33" s="20"/>
      <c r="M33" s="20"/>
      <c r="N33" s="20"/>
      <c r="O33" s="20"/>
      <c r="P33" s="20"/>
    </row>
    <row r="34" spans="1:16" ht="12" customHeight="1" x14ac:dyDescent="0.15">
      <c r="A34" s="176"/>
      <c r="B34" s="176"/>
      <c r="C34" s="176"/>
      <c r="D34" s="176"/>
      <c r="E34" s="176"/>
      <c r="F34" s="176"/>
      <c r="G34" s="176"/>
      <c r="I34" s="20"/>
      <c r="J34" s="20"/>
      <c r="K34" s="20"/>
      <c r="L34" s="20"/>
      <c r="M34" s="20"/>
      <c r="N34" s="20"/>
      <c r="O34" s="20"/>
      <c r="P34" s="20"/>
    </row>
    <row r="35" spans="1:16" ht="12" customHeight="1" x14ac:dyDescent="0.15">
      <c r="A35" s="176"/>
      <c r="B35" s="176"/>
      <c r="C35" s="176"/>
      <c r="D35" s="176"/>
      <c r="E35" s="176"/>
      <c r="F35" s="176"/>
      <c r="G35" s="176"/>
      <c r="I35" s="20"/>
      <c r="J35" s="20"/>
      <c r="K35" s="20"/>
      <c r="L35" s="20"/>
      <c r="M35" s="20"/>
      <c r="N35" s="20"/>
      <c r="O35" s="20"/>
      <c r="P35" s="20"/>
    </row>
    <row r="36" spans="1:16" ht="12" customHeight="1" x14ac:dyDescent="0.15">
      <c r="A36" s="176"/>
      <c r="B36" s="176"/>
      <c r="C36" s="176"/>
      <c r="D36" s="176"/>
      <c r="E36" s="176"/>
      <c r="F36" s="176"/>
      <c r="G36" s="176"/>
      <c r="I36" s="20"/>
      <c r="J36" s="20"/>
      <c r="K36" s="20"/>
      <c r="L36" s="20"/>
      <c r="M36" s="20"/>
      <c r="N36" s="20"/>
      <c r="O36" s="20"/>
      <c r="P36" s="20"/>
    </row>
    <row r="37" spans="1:16" ht="12" customHeight="1" x14ac:dyDescent="0.15">
      <c r="A37" s="176"/>
      <c r="B37" s="176"/>
      <c r="C37" s="176"/>
      <c r="D37" s="176"/>
      <c r="E37" s="176"/>
      <c r="F37" s="176"/>
      <c r="G37" s="176"/>
    </row>
    <row r="38" spans="1:16" ht="12" customHeight="1" x14ac:dyDescent="0.15">
      <c r="A38" s="176"/>
      <c r="B38" s="176"/>
      <c r="C38" s="176"/>
      <c r="D38" s="176"/>
      <c r="E38" s="176"/>
      <c r="F38" s="176"/>
      <c r="G38" s="176"/>
    </row>
    <row r="39" spans="1:16" x14ac:dyDescent="0.15">
      <c r="A39" s="176"/>
      <c r="B39" s="176"/>
      <c r="C39" s="176"/>
      <c r="D39" s="176"/>
      <c r="E39" s="176"/>
      <c r="F39" s="176"/>
      <c r="G39" s="176"/>
    </row>
    <row r="40" spans="1:16" x14ac:dyDescent="0.15">
      <c r="A40" s="176"/>
      <c r="B40" s="176"/>
      <c r="C40" s="176"/>
      <c r="D40" s="176"/>
      <c r="E40" s="176"/>
      <c r="F40" s="176"/>
      <c r="G40" s="176"/>
    </row>
    <row r="41" spans="1:16" x14ac:dyDescent="0.15">
      <c r="A41" s="176"/>
      <c r="B41" s="176"/>
      <c r="C41" s="176"/>
      <c r="D41" s="176"/>
      <c r="E41" s="176"/>
      <c r="F41" s="176"/>
      <c r="G41" s="176"/>
    </row>
    <row r="42" spans="1:16" x14ac:dyDescent="0.15">
      <c r="A42" s="176"/>
      <c r="B42" s="176"/>
      <c r="C42" s="176"/>
      <c r="D42" s="176"/>
      <c r="E42" s="176"/>
      <c r="F42" s="176"/>
      <c r="G42" s="176"/>
    </row>
    <row r="43" spans="1:16" x14ac:dyDescent="0.15">
      <c r="A43" s="176"/>
      <c r="B43" s="176"/>
      <c r="C43" s="176"/>
      <c r="D43" s="176"/>
      <c r="E43" s="176"/>
      <c r="F43" s="176"/>
      <c r="G43" s="176"/>
    </row>
    <row r="44" spans="1:16" x14ac:dyDescent="0.15">
      <c r="A44" s="176"/>
      <c r="B44" s="176"/>
      <c r="C44" s="176"/>
      <c r="D44" s="176"/>
      <c r="E44" s="176"/>
      <c r="F44" s="176"/>
      <c r="G44" s="176"/>
    </row>
    <row r="45" spans="1:16" x14ac:dyDescent="0.15">
      <c r="A45" s="176"/>
      <c r="B45" s="176"/>
      <c r="C45" s="176"/>
      <c r="D45" s="176"/>
      <c r="E45" s="176"/>
      <c r="F45" s="176"/>
      <c r="G45" s="176"/>
    </row>
    <row r="46" spans="1:16" x14ac:dyDescent="0.15">
      <c r="A46" s="176"/>
      <c r="B46" s="176"/>
      <c r="C46" s="176"/>
      <c r="D46" s="176"/>
      <c r="E46" s="176"/>
      <c r="F46" s="176"/>
      <c r="G46" s="176"/>
    </row>
    <row r="47" spans="1:16" x14ac:dyDescent="0.15">
      <c r="A47" s="176"/>
      <c r="B47" s="176"/>
      <c r="C47" s="176"/>
      <c r="D47" s="176"/>
      <c r="E47" s="176"/>
      <c r="F47" s="176"/>
      <c r="G47" s="176"/>
    </row>
    <row r="48" spans="1:16" x14ac:dyDescent="0.15">
      <c r="A48" s="176"/>
      <c r="B48" s="176"/>
      <c r="C48" s="176"/>
      <c r="D48" s="176"/>
      <c r="E48" s="176"/>
      <c r="F48" s="176"/>
      <c r="G48" s="176"/>
    </row>
    <row r="49" spans="1:8" ht="19.5" customHeight="1" x14ac:dyDescent="0.2">
      <c r="A49" s="21" t="s">
        <v>50</v>
      </c>
      <c r="B49" s="21"/>
      <c r="C49" s="21"/>
      <c r="D49" s="22"/>
      <c r="E49" s="22"/>
      <c r="F49" s="22"/>
      <c r="G49" s="22"/>
    </row>
    <row r="50" spans="1:8" ht="12.75" x14ac:dyDescent="0.2">
      <c r="A50" s="178" t="s">
        <v>51</v>
      </c>
      <c r="B50" s="178"/>
      <c r="C50" s="178"/>
      <c r="D50" s="178"/>
      <c r="E50" s="178"/>
      <c r="F50" s="178"/>
      <c r="G50" s="178"/>
      <c r="H50" s="22"/>
    </row>
    <row r="51" spans="1:8" ht="27.75" customHeight="1" x14ac:dyDescent="0.2">
      <c r="A51" s="178"/>
      <c r="B51" s="178"/>
      <c r="C51" s="178"/>
      <c r="D51" s="178"/>
      <c r="E51" s="178"/>
      <c r="F51" s="178"/>
      <c r="G51" s="178"/>
      <c r="H51" s="22"/>
    </row>
    <row r="52" spans="1:8" ht="15" customHeight="1" x14ac:dyDescent="0.15">
      <c r="A52" s="23"/>
      <c r="B52" s="23"/>
      <c r="C52" s="23"/>
      <c r="D52" s="23"/>
      <c r="E52" s="23"/>
      <c r="F52" s="23"/>
      <c r="G52" s="23"/>
    </row>
  </sheetData>
  <mergeCells count="4">
    <mergeCell ref="A2:G2"/>
    <mergeCell ref="A4:G48"/>
    <mergeCell ref="A50:G50"/>
    <mergeCell ref="A51:G51"/>
  </mergeCells>
  <printOptions horizontalCentered="1" verticalCentered="1"/>
  <pageMargins left="0.59055118110236227" right="0.6692913385826772" top="0.59055118110236227" bottom="0.59055118110236227" header="0.51181102362204722" footer="0.51181102362204722"/>
  <pageSetup orientation="portrait" r:id="rId1"/>
  <headerFooter>
    <oddHeader>&amp;C&amp;"Arial,Normal"&amp;11&amp;G
&amp;"Arial,Negrita"&amp;10&amp;K1D2958
Secretaría Ejecutiva de Planificación Sectorial Agropecuaria</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Q45"/>
  <sheetViews>
    <sheetView showGridLines="0" tabSelected="1" zoomScaleNormal="100" workbookViewId="0"/>
  </sheetViews>
  <sheetFormatPr baseColWidth="10" defaultRowHeight="12" x14ac:dyDescent="0.15"/>
  <cols>
    <col min="2" max="2" width="14" customWidth="1"/>
    <col min="3" max="4" width="14.5" customWidth="1"/>
    <col min="7" max="7" width="10" customWidth="1"/>
  </cols>
  <sheetData>
    <row r="2" spans="1:17" ht="21" customHeight="1" x14ac:dyDescent="0.15"/>
    <row r="3" spans="1:17" ht="18.75" customHeight="1" x14ac:dyDescent="0.3">
      <c r="A3" s="177" t="s">
        <v>52</v>
      </c>
      <c r="B3" s="177"/>
      <c r="C3" s="177"/>
      <c r="D3" s="177"/>
      <c r="E3" s="177"/>
      <c r="F3" s="177"/>
      <c r="G3" s="177"/>
    </row>
    <row r="4" spans="1:17" ht="18" customHeight="1" x14ac:dyDescent="0.25">
      <c r="A4" s="179"/>
      <c r="B4" s="179"/>
      <c r="C4" s="179"/>
      <c r="D4" s="179"/>
      <c r="E4" s="179"/>
      <c r="F4" s="179"/>
      <c r="G4" s="179"/>
      <c r="I4" s="24"/>
      <c r="J4" s="25"/>
      <c r="K4" s="25"/>
      <c r="L4" s="25"/>
      <c r="M4" s="25"/>
      <c r="N4" s="25"/>
      <c r="O4" s="25"/>
      <c r="P4" s="25"/>
      <c r="Q4" s="25"/>
    </row>
    <row r="5" spans="1:17" ht="12" customHeight="1" x14ac:dyDescent="0.15">
      <c r="A5" s="179"/>
      <c r="B5" s="179"/>
      <c r="C5" s="179"/>
      <c r="D5" s="179"/>
      <c r="E5" s="179"/>
      <c r="F5" s="179"/>
      <c r="G5" s="179"/>
      <c r="J5" s="25"/>
      <c r="K5" s="25"/>
      <c r="L5" s="25"/>
      <c r="M5" s="25"/>
      <c r="N5" s="25"/>
      <c r="O5" s="25"/>
      <c r="P5" s="25"/>
      <c r="Q5" s="25"/>
    </row>
    <row r="6" spans="1:17" ht="12" customHeight="1" x14ac:dyDescent="0.15">
      <c r="A6" s="179"/>
      <c r="B6" s="179"/>
      <c r="C6" s="179"/>
      <c r="D6" s="179"/>
      <c r="E6" s="179"/>
      <c r="F6" s="179"/>
      <c r="G6" s="179"/>
      <c r="J6" s="25"/>
      <c r="K6" s="25"/>
      <c r="L6" s="25"/>
      <c r="M6" s="25"/>
      <c r="N6" s="25"/>
      <c r="O6" s="25"/>
      <c r="P6" s="25"/>
      <c r="Q6" s="25"/>
    </row>
    <row r="7" spans="1:17" ht="12" customHeight="1" x14ac:dyDescent="0.15">
      <c r="A7" s="179"/>
      <c r="B7" s="179"/>
      <c r="C7" s="179"/>
      <c r="D7" s="179"/>
      <c r="E7" s="179"/>
      <c r="F7" s="179"/>
      <c r="G7" s="179"/>
      <c r="J7" s="25"/>
      <c r="K7" s="25"/>
      <c r="L7" s="25"/>
      <c r="M7" s="25"/>
      <c r="N7" s="25"/>
      <c r="O7" s="25"/>
      <c r="P7" s="25"/>
      <c r="Q7" s="25"/>
    </row>
    <row r="8" spans="1:17" ht="12" customHeight="1" x14ac:dyDescent="0.15">
      <c r="A8" s="179"/>
      <c r="B8" s="179"/>
      <c r="C8" s="179"/>
      <c r="D8" s="179"/>
      <c r="E8" s="179"/>
      <c r="F8" s="179"/>
      <c r="G8" s="179"/>
      <c r="J8" s="25"/>
      <c r="K8" s="25"/>
      <c r="L8" s="25"/>
      <c r="M8" s="25"/>
      <c r="N8" s="25"/>
      <c r="O8" s="25"/>
      <c r="P8" s="25"/>
      <c r="Q8" s="25"/>
    </row>
    <row r="9" spans="1:17" ht="12" customHeight="1" x14ac:dyDescent="0.15">
      <c r="A9" s="179"/>
      <c r="B9" s="179"/>
      <c r="C9" s="179"/>
      <c r="D9" s="179"/>
      <c r="E9" s="179"/>
      <c r="F9" s="179"/>
      <c r="G9" s="179"/>
      <c r="J9" s="25"/>
      <c r="K9" s="25"/>
      <c r="L9" s="25"/>
      <c r="M9" s="25"/>
      <c r="N9" s="25"/>
      <c r="O9" s="25"/>
      <c r="P9" s="25"/>
      <c r="Q9" s="25"/>
    </row>
    <row r="10" spans="1:17" ht="12" customHeight="1" x14ac:dyDescent="0.15">
      <c r="A10" s="179"/>
      <c r="B10" s="179"/>
      <c r="C10" s="179"/>
      <c r="D10" s="179"/>
      <c r="E10" s="179"/>
      <c r="F10" s="179"/>
      <c r="G10" s="179"/>
      <c r="J10" s="25"/>
      <c r="K10" s="25"/>
      <c r="L10" s="25"/>
      <c r="M10" s="25"/>
      <c r="N10" s="25"/>
      <c r="O10" s="25"/>
      <c r="P10" s="25"/>
      <c r="Q10" s="25"/>
    </row>
    <row r="11" spans="1:17" ht="12" customHeight="1" x14ac:dyDescent="0.15">
      <c r="A11" s="179"/>
      <c r="B11" s="179"/>
      <c r="C11" s="179"/>
      <c r="D11" s="179"/>
      <c r="E11" s="179"/>
      <c r="F11" s="179"/>
      <c r="G11" s="179"/>
      <c r="J11" s="25"/>
      <c r="K11" s="25"/>
      <c r="L11" s="25"/>
      <c r="M11" s="25"/>
      <c r="N11" s="25"/>
      <c r="O11" s="25"/>
      <c r="P11" s="25"/>
      <c r="Q11" s="25"/>
    </row>
    <row r="12" spans="1:17" ht="12" customHeight="1" x14ac:dyDescent="0.15">
      <c r="A12" s="179"/>
      <c r="B12" s="179"/>
      <c r="C12" s="179"/>
      <c r="D12" s="179"/>
      <c r="E12" s="179"/>
      <c r="F12" s="179"/>
      <c r="G12" s="179"/>
      <c r="J12" s="25"/>
      <c r="K12" s="25"/>
      <c r="L12" s="25"/>
      <c r="M12" s="25"/>
      <c r="N12" s="25"/>
      <c r="O12" s="25"/>
      <c r="P12" s="25"/>
      <c r="Q12" s="25"/>
    </row>
    <row r="13" spans="1:17" ht="12.75" customHeight="1" x14ac:dyDescent="0.15">
      <c r="A13" s="179"/>
      <c r="B13" s="179"/>
      <c r="C13" s="179"/>
      <c r="D13" s="179"/>
      <c r="E13" s="179"/>
      <c r="F13" s="179"/>
      <c r="G13" s="179"/>
      <c r="J13" s="25"/>
      <c r="K13" s="25"/>
      <c r="L13" s="25"/>
      <c r="M13" s="25"/>
      <c r="N13" s="25"/>
      <c r="O13" s="25"/>
      <c r="P13" s="25"/>
      <c r="Q13" s="25"/>
    </row>
    <row r="14" spans="1:17" ht="12" customHeight="1" x14ac:dyDescent="0.15">
      <c r="A14" s="179"/>
      <c r="B14" s="179"/>
      <c r="C14" s="179"/>
      <c r="D14" s="179"/>
      <c r="E14" s="179"/>
      <c r="F14" s="179"/>
      <c r="G14" s="179"/>
      <c r="J14" s="25"/>
      <c r="K14" s="25"/>
      <c r="L14" s="25"/>
      <c r="M14" s="25"/>
      <c r="N14" s="25"/>
      <c r="O14" s="25"/>
      <c r="P14" s="25"/>
      <c r="Q14" s="25"/>
    </row>
    <row r="15" spans="1:17" ht="12.75" customHeight="1" x14ac:dyDescent="0.15">
      <c r="A15" s="179"/>
      <c r="B15" s="179"/>
      <c r="C15" s="179"/>
      <c r="D15" s="179"/>
      <c r="E15" s="179"/>
      <c r="F15" s="179"/>
      <c r="G15" s="179"/>
      <c r="J15" s="25"/>
      <c r="K15" s="25"/>
      <c r="L15" s="25"/>
      <c r="M15" s="25"/>
      <c r="N15" s="25"/>
      <c r="O15" s="25"/>
      <c r="P15" s="25"/>
      <c r="Q15" s="25"/>
    </row>
    <row r="16" spans="1:17" ht="12.75" customHeight="1" x14ac:dyDescent="0.15">
      <c r="A16" s="179"/>
      <c r="B16" s="179"/>
      <c r="C16" s="179"/>
      <c r="D16" s="179"/>
      <c r="E16" s="179"/>
      <c r="F16" s="179"/>
      <c r="G16" s="179"/>
      <c r="J16" s="25"/>
      <c r="K16" s="25"/>
      <c r="L16" s="25"/>
      <c r="M16" s="25"/>
      <c r="N16" s="25"/>
      <c r="O16" s="25"/>
      <c r="P16" s="25"/>
      <c r="Q16" s="25"/>
    </row>
    <row r="17" spans="1:17" ht="12.75" customHeight="1" x14ac:dyDescent="0.2">
      <c r="A17" s="179"/>
      <c r="B17" s="179"/>
      <c r="C17" s="179"/>
      <c r="D17" s="179"/>
      <c r="E17" s="179"/>
      <c r="F17" s="179"/>
      <c r="G17" s="179"/>
      <c r="H17" s="22"/>
      <c r="J17" s="25"/>
      <c r="K17" s="25"/>
      <c r="L17" s="25"/>
      <c r="M17" s="25"/>
      <c r="N17" s="25"/>
      <c r="O17" s="25"/>
      <c r="P17" s="25"/>
      <c r="Q17" s="25"/>
    </row>
    <row r="18" spans="1:17" ht="15" customHeight="1" x14ac:dyDescent="0.2">
      <c r="A18" s="179"/>
      <c r="B18" s="179"/>
      <c r="C18" s="179"/>
      <c r="D18" s="179"/>
      <c r="E18" s="179"/>
      <c r="F18" s="179"/>
      <c r="G18" s="179"/>
      <c r="H18" s="22"/>
      <c r="J18" s="25"/>
      <c r="K18" s="25"/>
      <c r="L18" s="25"/>
      <c r="M18" s="25"/>
      <c r="N18" s="25"/>
      <c r="O18" s="25"/>
      <c r="P18" s="25"/>
      <c r="Q18" s="25"/>
    </row>
    <row r="19" spans="1:17" ht="15" customHeight="1" x14ac:dyDescent="0.15">
      <c r="A19" s="179"/>
      <c r="B19" s="179"/>
      <c r="C19" s="179"/>
      <c r="D19" s="179"/>
      <c r="E19" s="179"/>
      <c r="F19" s="179"/>
      <c r="G19" s="179"/>
      <c r="J19" s="25"/>
      <c r="K19" s="25"/>
      <c r="L19" s="25"/>
      <c r="M19" s="25"/>
      <c r="N19" s="25"/>
      <c r="O19" s="25"/>
      <c r="P19" s="25"/>
      <c r="Q19" s="25"/>
    </row>
    <row r="20" spans="1:17" ht="12" customHeight="1" x14ac:dyDescent="0.15">
      <c r="A20" s="179"/>
      <c r="B20" s="179"/>
      <c r="C20" s="179"/>
      <c r="D20" s="179"/>
      <c r="E20" s="179"/>
      <c r="F20" s="179"/>
      <c r="G20" s="179"/>
      <c r="J20" s="25"/>
      <c r="K20" s="25"/>
      <c r="L20" s="25"/>
      <c r="M20" s="25"/>
      <c r="N20" s="25"/>
      <c r="O20" s="25"/>
      <c r="P20" s="25"/>
      <c r="Q20" s="25"/>
    </row>
    <row r="21" spans="1:17" ht="12" customHeight="1" x14ac:dyDescent="0.15">
      <c r="A21" s="179"/>
      <c r="B21" s="179"/>
      <c r="C21" s="179"/>
      <c r="D21" s="179"/>
      <c r="E21" s="179"/>
      <c r="F21" s="179"/>
      <c r="G21" s="179"/>
      <c r="J21" s="25"/>
      <c r="K21" s="25"/>
      <c r="L21" s="25"/>
      <c r="M21" s="25"/>
      <c r="N21" s="25"/>
      <c r="O21" s="25"/>
      <c r="P21" s="25"/>
      <c r="Q21" s="25"/>
    </row>
    <row r="22" spans="1:17" ht="12" customHeight="1" x14ac:dyDescent="0.15">
      <c r="A22" s="179"/>
      <c r="B22" s="179"/>
      <c r="C22" s="179"/>
      <c r="D22" s="179"/>
      <c r="E22" s="179"/>
      <c r="F22" s="179"/>
      <c r="G22" s="179"/>
      <c r="J22" s="25"/>
      <c r="K22" s="25"/>
      <c r="L22" s="25"/>
      <c r="M22" s="25"/>
      <c r="N22" s="25"/>
      <c r="O22" s="25"/>
      <c r="P22" s="25"/>
      <c r="Q22" s="25"/>
    </row>
    <row r="23" spans="1:17" ht="12" customHeight="1" x14ac:dyDescent="0.15">
      <c r="A23" s="179"/>
      <c r="B23" s="179"/>
      <c r="C23" s="179"/>
      <c r="D23" s="179"/>
      <c r="E23" s="179"/>
      <c r="F23" s="179"/>
      <c r="G23" s="179"/>
      <c r="J23" s="25"/>
      <c r="K23" s="25"/>
      <c r="L23" s="25"/>
      <c r="M23" s="25"/>
      <c r="N23" s="25"/>
      <c r="O23" s="25"/>
      <c r="P23" s="25"/>
      <c r="Q23" s="25"/>
    </row>
    <row r="24" spans="1:17" ht="21.75" customHeight="1" x14ac:dyDescent="0.2">
      <c r="D24" s="22"/>
      <c r="E24" s="22"/>
      <c r="F24" s="22"/>
      <c r="G24" s="22"/>
      <c r="J24" s="25"/>
      <c r="K24" s="25"/>
      <c r="L24" s="25"/>
      <c r="M24" s="25"/>
      <c r="N24" s="25"/>
      <c r="O24" s="25"/>
      <c r="P24" s="25"/>
      <c r="Q24" s="25"/>
    </row>
    <row r="25" spans="1:17" ht="12" customHeight="1" x14ac:dyDescent="0.15">
      <c r="J25" s="25"/>
      <c r="K25" s="25"/>
      <c r="L25" s="25"/>
      <c r="M25" s="25"/>
      <c r="N25" s="25"/>
      <c r="O25" s="25"/>
      <c r="P25" s="25"/>
      <c r="Q25" s="25"/>
    </row>
    <row r="26" spans="1:17" ht="12" customHeight="1" x14ac:dyDescent="0.2">
      <c r="B26" s="21"/>
      <c r="C26" s="21"/>
      <c r="J26" s="25"/>
      <c r="K26" s="25"/>
      <c r="L26" s="25"/>
      <c r="M26" s="25"/>
      <c r="N26" s="25"/>
      <c r="O26" s="25"/>
      <c r="P26" s="25"/>
      <c r="Q26" s="25"/>
    </row>
    <row r="27" spans="1:17" ht="12" customHeight="1" x14ac:dyDescent="0.15">
      <c r="J27" s="25"/>
      <c r="K27" s="25"/>
      <c r="L27" s="25"/>
      <c r="M27" s="25"/>
      <c r="N27" s="25"/>
      <c r="O27" s="25"/>
      <c r="P27" s="25"/>
      <c r="Q27" s="25"/>
    </row>
    <row r="28" spans="1:17" ht="12" customHeight="1" x14ac:dyDescent="0.15">
      <c r="J28" s="25"/>
      <c r="K28" s="25"/>
      <c r="L28" s="25"/>
      <c r="M28" s="25"/>
      <c r="N28" s="25"/>
      <c r="O28" s="25"/>
      <c r="P28" s="25"/>
      <c r="Q28" s="25"/>
    </row>
    <row r="29" spans="1:17" ht="12" customHeight="1" x14ac:dyDescent="0.15">
      <c r="J29" s="25"/>
      <c r="K29" s="25"/>
      <c r="L29" s="25"/>
      <c r="M29" s="25"/>
      <c r="N29" s="25"/>
      <c r="O29" s="25"/>
      <c r="P29" s="25"/>
      <c r="Q29" s="25"/>
    </row>
    <row r="30" spans="1:17" ht="12" customHeight="1" x14ac:dyDescent="0.15">
      <c r="J30" s="25"/>
      <c r="K30" s="25"/>
      <c r="L30" s="25"/>
      <c r="M30" s="25"/>
      <c r="N30" s="25"/>
      <c r="O30" s="25"/>
      <c r="P30" s="25"/>
      <c r="Q30" s="25"/>
    </row>
    <row r="31" spans="1:17" ht="12" customHeight="1" x14ac:dyDescent="0.15">
      <c r="J31" s="25"/>
      <c r="K31" s="25"/>
      <c r="L31" s="25"/>
      <c r="M31" s="25"/>
      <c r="N31" s="25"/>
      <c r="O31" s="25"/>
      <c r="P31" s="25"/>
      <c r="Q31" s="25"/>
    </row>
    <row r="32" spans="1:17" ht="12" customHeight="1" x14ac:dyDescent="0.15">
      <c r="J32" s="25"/>
      <c r="K32" s="25"/>
      <c r="L32" s="25"/>
      <c r="M32" s="25"/>
      <c r="N32" s="25"/>
      <c r="O32" s="25"/>
      <c r="P32" s="25"/>
      <c r="Q32" s="25"/>
    </row>
    <row r="33" spans="1:17" ht="12" customHeight="1" x14ac:dyDescent="0.15">
      <c r="J33" s="25"/>
      <c r="K33" s="25"/>
      <c r="L33" s="25"/>
      <c r="M33" s="25"/>
      <c r="N33" s="25"/>
      <c r="O33" s="25"/>
      <c r="P33" s="25"/>
      <c r="Q33" s="25"/>
    </row>
    <row r="34" spans="1:17" ht="12" customHeight="1" x14ac:dyDescent="0.15">
      <c r="J34" s="25"/>
      <c r="K34" s="25"/>
      <c r="L34" s="25"/>
      <c r="M34" s="25"/>
      <c r="N34" s="25"/>
      <c r="O34" s="25"/>
      <c r="P34" s="25"/>
      <c r="Q34" s="25"/>
    </row>
    <row r="35" spans="1:17" ht="12" customHeight="1" x14ac:dyDescent="0.15">
      <c r="J35" s="25"/>
      <c r="K35" s="25"/>
      <c r="L35" s="25"/>
      <c r="M35" s="25"/>
      <c r="N35" s="25"/>
      <c r="O35" s="25"/>
      <c r="P35" s="25"/>
      <c r="Q35" s="25"/>
    </row>
    <row r="36" spans="1:17" ht="12" customHeight="1" x14ac:dyDescent="0.15">
      <c r="J36" s="25"/>
      <c r="K36" s="25"/>
      <c r="L36" s="25"/>
      <c r="M36" s="25"/>
      <c r="N36" s="25"/>
      <c r="O36" s="25"/>
      <c r="P36" s="25"/>
      <c r="Q36" s="25"/>
    </row>
    <row r="43" spans="1:17" x14ac:dyDescent="0.15">
      <c r="B43" s="165"/>
    </row>
    <row r="44" spans="1:17" ht="12.75" x14ac:dyDescent="0.2">
      <c r="A44" s="21" t="s">
        <v>154</v>
      </c>
    </row>
    <row r="45" spans="1:17" ht="12.75" x14ac:dyDescent="0.2">
      <c r="A45" s="22" t="s">
        <v>156</v>
      </c>
    </row>
  </sheetData>
  <mergeCells count="2">
    <mergeCell ref="A3:G3"/>
    <mergeCell ref="A4:G23"/>
  </mergeCells>
  <printOptions horizontalCentered="1" verticalCentered="1"/>
  <pageMargins left="0.59055118110236227" right="0.6692913385826772" top="0.59055118110236227" bottom="0.59055118110236227" header="0.51181102362204722" footer="0.51181102362204722"/>
  <pageSetup orientation="portrait" r:id="rId1"/>
  <headerFooter>
    <oddHeader>&amp;C&amp;"Arial,Normal"&amp;11&amp;G
&amp;"Arial,Negrita"&amp;10&amp;K1D2958
Secretaría Ejecutiva de Planificación Sectorial Agropecuaria</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28"/>
  <sheetViews>
    <sheetView showGridLines="0" zoomScale="90" zoomScaleNormal="90" workbookViewId="0"/>
  </sheetViews>
  <sheetFormatPr baseColWidth="10" defaultColWidth="12.875" defaultRowHeight="15" x14ac:dyDescent="0.25"/>
  <cols>
    <col min="1" max="1" width="58.5" style="26" customWidth="1"/>
    <col min="2" max="6" width="11.125" style="26" customWidth="1"/>
    <col min="7" max="7" width="11.875" style="26" customWidth="1"/>
    <col min="8" max="8" width="16.375" style="26" customWidth="1"/>
    <col min="9" max="9" width="18.875" style="26" customWidth="1"/>
    <col min="10" max="12" width="12.875" style="26"/>
    <col min="13" max="13" width="20.5" style="26" customWidth="1"/>
    <col min="14" max="20" width="12.875" style="26"/>
    <col min="21" max="21" width="18.875" style="26" customWidth="1"/>
    <col min="22" max="22" width="13" style="26" customWidth="1"/>
    <col min="23" max="36" width="12.875" style="26"/>
    <col min="37" max="37" width="18.5" style="26" customWidth="1"/>
    <col min="38" max="39" width="12.875" style="26"/>
    <col min="40" max="40" width="18.5" style="26" customWidth="1"/>
    <col min="41" max="16384" width="12.875" style="26"/>
  </cols>
  <sheetData>
    <row r="1" spans="1:40" x14ac:dyDescent="0.25">
      <c r="B1" s="27"/>
      <c r="C1" s="27"/>
      <c r="D1" s="27"/>
      <c r="E1" s="27"/>
      <c r="F1" s="27"/>
      <c r="G1" s="27"/>
    </row>
    <row r="2" spans="1:40" x14ac:dyDescent="0.25">
      <c r="A2" s="180"/>
      <c r="B2" s="180"/>
      <c r="C2" s="180"/>
      <c r="D2" s="28"/>
      <c r="E2" s="28"/>
      <c r="F2" s="28"/>
      <c r="G2" s="28"/>
    </row>
    <row r="3" spans="1:40" x14ac:dyDescent="0.25">
      <c r="A3" s="181" t="s">
        <v>10</v>
      </c>
      <c r="B3" s="181"/>
      <c r="C3" s="181"/>
      <c r="D3" s="181"/>
      <c r="E3" s="181"/>
      <c r="F3" s="181"/>
      <c r="G3" s="181"/>
    </row>
    <row r="4" spans="1:40" x14ac:dyDescent="0.25">
      <c r="A4" s="182" t="s">
        <v>53</v>
      </c>
      <c r="B4" s="182"/>
      <c r="C4" s="182"/>
      <c r="D4" s="182"/>
      <c r="E4" s="182"/>
      <c r="F4" s="182"/>
      <c r="G4" s="182"/>
      <c r="I4" s="29"/>
    </row>
    <row r="5" spans="1:40" ht="16.5" customHeight="1" x14ac:dyDescent="0.25">
      <c r="A5" s="182" t="s">
        <v>54</v>
      </c>
      <c r="B5" s="182"/>
      <c r="C5" s="182"/>
      <c r="D5" s="182"/>
      <c r="E5" s="182"/>
      <c r="F5" s="182"/>
      <c r="G5" s="182"/>
    </row>
    <row r="6" spans="1:40" ht="31.5" customHeight="1" x14ac:dyDescent="0.25">
      <c r="A6" s="30" t="s">
        <v>55</v>
      </c>
      <c r="B6" s="31">
        <v>2019</v>
      </c>
      <c r="C6" s="31">
        <v>2020</v>
      </c>
      <c r="D6" s="31">
        <v>2021</v>
      </c>
      <c r="E6" s="31">
        <v>2022</v>
      </c>
      <c r="F6" s="31">
        <v>2023</v>
      </c>
      <c r="G6" s="32" t="s">
        <v>56</v>
      </c>
      <c r="H6" s="33"/>
      <c r="I6" s="33"/>
      <c r="J6" s="33"/>
      <c r="AJ6" s="26" t="s">
        <v>57</v>
      </c>
      <c r="AK6" s="26">
        <v>525522.52422188001</v>
      </c>
    </row>
    <row r="7" spans="1:40" ht="15.75" customHeight="1" x14ac:dyDescent="0.25">
      <c r="A7" s="34" t="s">
        <v>58</v>
      </c>
      <c r="B7" s="34">
        <v>37832149.784087896</v>
      </c>
      <c r="C7" s="34">
        <v>36495246.081759401</v>
      </c>
      <c r="D7" s="34">
        <v>40326625.935924597</v>
      </c>
      <c r="E7" s="34">
        <v>44810030.5713493</v>
      </c>
      <c r="F7" s="34">
        <v>47167646.246093698</v>
      </c>
      <c r="G7" s="35">
        <f>(F7/E7-1)*100</f>
        <v>5.261356987896848</v>
      </c>
      <c r="H7" s="27"/>
      <c r="AJ7" s="26" t="s">
        <v>59</v>
      </c>
      <c r="AK7" s="26">
        <v>408733.94802323001</v>
      </c>
    </row>
    <row r="8" spans="1:40" ht="15.75" customHeight="1" x14ac:dyDescent="0.25">
      <c r="A8" s="36" t="s">
        <v>60</v>
      </c>
      <c r="B8" s="37">
        <v>2784180.5979270199</v>
      </c>
      <c r="C8" s="37">
        <v>2574927.9350346299</v>
      </c>
      <c r="D8" s="37">
        <v>3205191.7814327101</v>
      </c>
      <c r="E8" s="37">
        <v>3553613.7820566101</v>
      </c>
      <c r="F8" s="37">
        <v>3708670.73125582</v>
      </c>
      <c r="G8" s="38">
        <f>(F8/E8-1)*100</f>
        <v>4.3633596307551592</v>
      </c>
      <c r="H8" s="27"/>
      <c r="U8" s="39" t="s">
        <v>57</v>
      </c>
      <c r="V8" s="40">
        <v>3.8595056892220203</v>
      </c>
      <c r="AJ8" s="26" t="s">
        <v>61</v>
      </c>
      <c r="AK8" s="26">
        <v>369427.81036616</v>
      </c>
      <c r="AM8" s="26" t="s">
        <v>62</v>
      </c>
      <c r="AN8" s="26">
        <v>100690.22186304</v>
      </c>
    </row>
    <row r="9" spans="1:40" ht="15.75" customHeight="1" x14ac:dyDescent="0.25">
      <c r="A9" s="41" t="s">
        <v>63</v>
      </c>
      <c r="B9" s="42">
        <v>35047969.186160803</v>
      </c>
      <c r="C9" s="42">
        <v>33920318.146724798</v>
      </c>
      <c r="D9" s="42">
        <v>37121434.154491901</v>
      </c>
      <c r="E9" s="42">
        <v>41256416.789292596</v>
      </c>
      <c r="F9" s="42">
        <v>43458975.514837898</v>
      </c>
      <c r="G9" s="43">
        <f t="shared" ref="G9:G24" si="0">(F9/E9-1)*100</f>
        <v>5.33870582313134</v>
      </c>
      <c r="H9" s="27"/>
      <c r="U9" s="39" t="s">
        <v>59</v>
      </c>
      <c r="V9" s="40">
        <v>7.2588151108462062</v>
      </c>
      <c r="AJ9" s="26" t="s">
        <v>64</v>
      </c>
      <c r="AK9" s="26">
        <v>227883.91461857999</v>
      </c>
      <c r="AM9" s="26" t="s">
        <v>65</v>
      </c>
      <c r="AN9" s="26">
        <v>65459.78007873</v>
      </c>
    </row>
    <row r="10" spans="1:40" ht="15.75" customHeight="1" x14ac:dyDescent="0.25">
      <c r="A10" s="44" t="s">
        <v>66</v>
      </c>
      <c r="B10" s="34">
        <v>1589726.2899998999</v>
      </c>
      <c r="C10" s="34">
        <v>1585435.8086055701</v>
      </c>
      <c r="D10" s="34">
        <v>1760948.1217890501</v>
      </c>
      <c r="E10" s="34">
        <v>1855168.2552443801</v>
      </c>
      <c r="F10" s="34">
        <v>1804743.27439185</v>
      </c>
      <c r="G10" s="35">
        <f t="shared" si="0"/>
        <v>-2.7180812689082789</v>
      </c>
      <c r="H10" s="27"/>
      <c r="U10" s="39" t="s">
        <v>61</v>
      </c>
      <c r="V10" s="40">
        <v>3.9874415790478457</v>
      </c>
      <c r="AJ10" s="26" t="s">
        <v>66</v>
      </c>
      <c r="AK10" s="26">
        <v>213124.92429403</v>
      </c>
      <c r="AM10" s="26" t="s">
        <v>67</v>
      </c>
      <c r="AN10" s="26">
        <v>45913.934779329997</v>
      </c>
    </row>
    <row r="11" spans="1:40" s="45" customFormat="1" ht="15.75" customHeight="1" x14ac:dyDescent="0.25">
      <c r="A11" s="45" t="s">
        <v>68</v>
      </c>
      <c r="B11" s="37">
        <v>112094.92759707</v>
      </c>
      <c r="C11" s="37">
        <v>119446.98259599</v>
      </c>
      <c r="D11" s="37">
        <v>129261.87979606001</v>
      </c>
      <c r="E11" s="37">
        <v>135054.66362797999</v>
      </c>
      <c r="F11" s="37">
        <v>146286.83487051999</v>
      </c>
      <c r="G11" s="38">
        <f t="shared" si="0"/>
        <v>8.31675925940627</v>
      </c>
      <c r="H11" s="46"/>
      <c r="U11" s="47"/>
      <c r="V11" s="48"/>
    </row>
    <row r="12" spans="1:40" s="45" customFormat="1" ht="15.75" customHeight="1" x14ac:dyDescent="0.25">
      <c r="A12" s="45" t="s">
        <v>69</v>
      </c>
      <c r="B12" s="37">
        <v>4557429.0956202596</v>
      </c>
      <c r="C12" s="37">
        <v>4668050.9013290796</v>
      </c>
      <c r="D12" s="37">
        <v>5538215.28824942</v>
      </c>
      <c r="E12" s="37">
        <v>6309279.7110310504</v>
      </c>
      <c r="F12" s="37">
        <v>6338909.90869084</v>
      </c>
      <c r="G12" s="38">
        <f t="shared" si="0"/>
        <v>0.46962884856704967</v>
      </c>
      <c r="H12" s="46"/>
      <c r="U12" s="47"/>
      <c r="V12" s="48"/>
    </row>
    <row r="13" spans="1:40" s="45" customFormat="1" ht="15.75" customHeight="1" x14ac:dyDescent="0.25">
      <c r="A13" s="45" t="s">
        <v>70</v>
      </c>
      <c r="B13" s="37">
        <v>1046603.09056277</v>
      </c>
      <c r="C13" s="37">
        <v>1119726.9321578101</v>
      </c>
      <c r="D13" s="37">
        <v>1034067.63442628</v>
      </c>
      <c r="E13" s="37">
        <v>1129799.3636699901</v>
      </c>
      <c r="F13" s="37">
        <v>1182332.1317042401</v>
      </c>
      <c r="G13" s="38">
        <f t="shared" si="0"/>
        <v>4.6497431069181028</v>
      </c>
      <c r="H13" s="46"/>
      <c r="U13" s="47"/>
      <c r="V13" s="48"/>
    </row>
    <row r="14" spans="1:40" s="45" customFormat="1" ht="15.75" customHeight="1" x14ac:dyDescent="0.25">
      <c r="A14" s="45" t="s">
        <v>62</v>
      </c>
      <c r="B14" s="37">
        <v>1560378.7853928299</v>
      </c>
      <c r="C14" s="37">
        <v>1526072.5746101099</v>
      </c>
      <c r="D14" s="37">
        <v>1608076.0038711701</v>
      </c>
      <c r="E14" s="37">
        <v>1677541.49135199</v>
      </c>
      <c r="F14" s="37">
        <v>1949299.5592517499</v>
      </c>
      <c r="G14" s="38">
        <f t="shared" si="0"/>
        <v>16.199782199171754</v>
      </c>
      <c r="H14" s="46"/>
      <c r="U14" s="47"/>
      <c r="V14" s="48"/>
    </row>
    <row r="15" spans="1:40" s="45" customFormat="1" ht="15.75" customHeight="1" x14ac:dyDescent="0.25">
      <c r="A15" s="45" t="s">
        <v>71</v>
      </c>
      <c r="B15" s="37">
        <v>3426891.9715839801</v>
      </c>
      <c r="C15" s="37">
        <v>3202137.8770533199</v>
      </c>
      <c r="D15" s="37">
        <v>3799714.9621131802</v>
      </c>
      <c r="E15" s="37">
        <v>4373639.4871551599</v>
      </c>
      <c r="F15" s="37">
        <v>4551757.6020440999</v>
      </c>
      <c r="G15" s="38">
        <f t="shared" si="0"/>
        <v>4.0725376522699364</v>
      </c>
      <c r="H15" s="46"/>
      <c r="U15" s="47"/>
      <c r="V15" s="48"/>
    </row>
    <row r="16" spans="1:40" s="45" customFormat="1" ht="15.75" customHeight="1" x14ac:dyDescent="0.25">
      <c r="A16" s="45" t="s">
        <v>72</v>
      </c>
      <c r="B16" s="37">
        <v>1679245.4369963601</v>
      </c>
      <c r="C16" s="37">
        <v>1392554.14067625</v>
      </c>
      <c r="D16" s="37">
        <v>1584405.3322600301</v>
      </c>
      <c r="E16" s="37">
        <v>1888423.6804506399</v>
      </c>
      <c r="F16" s="37">
        <v>2033988.33752747</v>
      </c>
      <c r="G16" s="38">
        <f t="shared" si="0"/>
        <v>7.7082626416807853</v>
      </c>
      <c r="H16" s="46"/>
      <c r="U16" s="47"/>
      <c r="V16" s="48"/>
    </row>
    <row r="17" spans="1:40" s="45" customFormat="1" ht="15.75" customHeight="1" x14ac:dyDescent="0.25">
      <c r="A17" s="45" t="s">
        <v>73</v>
      </c>
      <c r="B17" s="37">
        <v>1287092.1655254499</v>
      </c>
      <c r="C17" s="37">
        <v>845137.21114137</v>
      </c>
      <c r="D17" s="37">
        <v>956803.45738104999</v>
      </c>
      <c r="E17" s="37">
        <v>1166595.8388923199</v>
      </c>
      <c r="F17" s="37">
        <v>1254156.0091701399</v>
      </c>
      <c r="G17" s="38">
        <f t="shared" si="0"/>
        <v>7.505613114560572</v>
      </c>
      <c r="H17" s="46"/>
      <c r="U17" s="47"/>
      <c r="V17" s="48"/>
    </row>
    <row r="18" spans="1:40" s="45" customFormat="1" ht="15.75" customHeight="1" x14ac:dyDescent="0.25">
      <c r="A18" s="45" t="s">
        <v>74</v>
      </c>
      <c r="B18" s="37">
        <v>1668071.9294193501</v>
      </c>
      <c r="C18" s="37">
        <v>1688792.7687487199</v>
      </c>
      <c r="D18" s="37">
        <v>1871414.2614102401</v>
      </c>
      <c r="E18" s="37">
        <v>2269881.1726895398</v>
      </c>
      <c r="F18" s="37">
        <v>2442388.6252198801</v>
      </c>
      <c r="G18" s="38">
        <f t="shared" si="0"/>
        <v>7.5998450758521185</v>
      </c>
      <c r="H18" s="46"/>
      <c r="U18" s="47"/>
      <c r="V18" s="48"/>
    </row>
    <row r="19" spans="1:40" s="45" customFormat="1" ht="15.75" customHeight="1" x14ac:dyDescent="0.25">
      <c r="A19" s="45" t="s">
        <v>75</v>
      </c>
      <c r="B19" s="37">
        <v>2080518.3789133499</v>
      </c>
      <c r="C19" s="37">
        <v>2089645.08671697</v>
      </c>
      <c r="D19" s="37">
        <v>2168681.4838584699</v>
      </c>
      <c r="E19" s="37">
        <v>2394104.0237865201</v>
      </c>
      <c r="F19" s="37">
        <v>2432223.2191754398</v>
      </c>
      <c r="G19" s="38">
        <f t="shared" si="0"/>
        <v>1.5922113245785408</v>
      </c>
      <c r="H19" s="46"/>
      <c r="U19" s="47"/>
      <c r="V19" s="48"/>
    </row>
    <row r="20" spans="1:40" s="45" customFormat="1" ht="15.75" customHeight="1" x14ac:dyDescent="0.25">
      <c r="A20" s="45" t="s">
        <v>76</v>
      </c>
      <c r="B20" s="37">
        <v>2993371.00894211</v>
      </c>
      <c r="C20" s="37">
        <v>2953866.15049086</v>
      </c>
      <c r="D20" s="37">
        <v>3075039.7110492699</v>
      </c>
      <c r="E20" s="37">
        <v>3249881.1751913801</v>
      </c>
      <c r="F20" s="37">
        <v>3537129.0448460099</v>
      </c>
      <c r="G20" s="38">
        <f t="shared" si="0"/>
        <v>8.8387191460227665</v>
      </c>
      <c r="H20" s="46"/>
      <c r="U20" s="47" t="s">
        <v>64</v>
      </c>
      <c r="V20" s="48">
        <v>2.652877535615894</v>
      </c>
      <c r="AJ20" s="45" t="s">
        <v>77</v>
      </c>
      <c r="AK20" s="45">
        <v>152993.48234747999</v>
      </c>
      <c r="AM20" s="45" t="s">
        <v>78</v>
      </c>
      <c r="AN20" s="45">
        <v>1604.6906042400001</v>
      </c>
    </row>
    <row r="21" spans="1:40" s="53" customFormat="1" ht="29.25" customHeight="1" x14ac:dyDescent="0.15">
      <c r="A21" s="45" t="s">
        <v>79</v>
      </c>
      <c r="B21" s="50">
        <v>4696439.03382154</v>
      </c>
      <c r="C21" s="50">
        <v>4596757.2522260305</v>
      </c>
      <c r="D21" s="50">
        <v>5023167.4770893101</v>
      </c>
      <c r="E21" s="50">
        <v>5785620.0273108399</v>
      </c>
      <c r="F21" s="50">
        <v>6469775.0717336396</v>
      </c>
      <c r="G21" s="51">
        <f t="shared" si="0"/>
        <v>11.825094651796464</v>
      </c>
      <c r="H21" s="52"/>
      <c r="U21" s="54" t="s">
        <v>66</v>
      </c>
      <c r="V21" s="55">
        <v>0.46574517154924777</v>
      </c>
      <c r="AJ21" s="53" t="s">
        <v>80</v>
      </c>
      <c r="AK21" s="53">
        <f>+AN8+AN9+AN10+AN20+AN21+AN22</f>
        <v>459531.15337820997</v>
      </c>
      <c r="AM21" s="53" t="s">
        <v>81</v>
      </c>
      <c r="AN21" s="53">
        <v>107504.30785452</v>
      </c>
    </row>
    <row r="22" spans="1:40" s="53" customFormat="1" ht="29.25" customHeight="1" x14ac:dyDescent="0.15">
      <c r="A22" s="45" t="s">
        <v>82</v>
      </c>
      <c r="B22" s="50">
        <v>1588663.92868961</v>
      </c>
      <c r="C22" s="50">
        <v>1609839.9256076501</v>
      </c>
      <c r="D22" s="50">
        <v>1662212.0959415501</v>
      </c>
      <c r="E22" s="50">
        <v>1657228.6610452901</v>
      </c>
      <c r="F22" s="50">
        <v>1681877.98896641</v>
      </c>
      <c r="G22" s="51">
        <f t="shared" si="0"/>
        <v>1.4873824295056792</v>
      </c>
      <c r="H22" s="52"/>
      <c r="U22" s="54" t="s">
        <v>77</v>
      </c>
      <c r="V22" s="55">
        <v>12.270634889779153</v>
      </c>
      <c r="AM22" s="53" t="s">
        <v>83</v>
      </c>
      <c r="AN22" s="53">
        <v>138358.21819834999</v>
      </c>
    </row>
    <row r="23" spans="1:40" s="45" customFormat="1" ht="18" customHeight="1" x14ac:dyDescent="0.25">
      <c r="A23" s="45" t="s">
        <v>84</v>
      </c>
      <c r="B23" s="37">
        <v>5398818.7829281101</v>
      </c>
      <c r="C23" s="37">
        <v>5397273.9845842402</v>
      </c>
      <c r="D23" s="37">
        <v>5650618.922979</v>
      </c>
      <c r="E23" s="37">
        <v>5945088.5142403999</v>
      </c>
      <c r="F23" s="37">
        <v>6149226.1050937697</v>
      </c>
      <c r="G23" s="38">
        <f t="shared" si="0"/>
        <v>3.4337182762610663</v>
      </c>
      <c r="H23" s="46"/>
      <c r="U23" s="47" t="s">
        <v>83</v>
      </c>
      <c r="V23" s="48">
        <v>4.3110030277166089</v>
      </c>
    </row>
    <row r="24" spans="1:40" s="45" customFormat="1" ht="15.75" customHeight="1" x14ac:dyDescent="0.15">
      <c r="A24" s="56" t="s">
        <v>85</v>
      </c>
      <c r="B24" s="57">
        <v>1362624.3601681399</v>
      </c>
      <c r="C24" s="57">
        <v>1125580.55018082</v>
      </c>
      <c r="D24" s="57">
        <v>1258807.5222778199</v>
      </c>
      <c r="E24" s="57">
        <v>1419110.7236051699</v>
      </c>
      <c r="F24" s="57">
        <v>1484881.80215185</v>
      </c>
      <c r="G24" s="58">
        <f t="shared" si="0"/>
        <v>4.6346685605751947</v>
      </c>
      <c r="H24" s="46"/>
      <c r="U24" s="47" t="s">
        <v>81</v>
      </c>
      <c r="V24" s="48">
        <v>3.910186434391294</v>
      </c>
    </row>
    <row r="25" spans="1:40" x14ac:dyDescent="0.25">
      <c r="A25" s="183" t="s">
        <v>153</v>
      </c>
      <c r="B25" s="183"/>
      <c r="C25" s="183"/>
      <c r="D25" s="183"/>
      <c r="E25" s="183"/>
      <c r="F25" s="183"/>
      <c r="G25" s="183"/>
    </row>
    <row r="26" spans="1:40" x14ac:dyDescent="0.25">
      <c r="A26" s="59" t="s">
        <v>86</v>
      </c>
      <c r="B26" s="60"/>
      <c r="C26" s="60"/>
      <c r="D26" s="61"/>
      <c r="E26" s="60"/>
      <c r="F26" s="60"/>
      <c r="G26" s="60"/>
    </row>
    <row r="28" spans="1:40" x14ac:dyDescent="0.25">
      <c r="A28" s="62"/>
    </row>
  </sheetData>
  <mergeCells count="5">
    <mergeCell ref="A2:C2"/>
    <mergeCell ref="A3:G3"/>
    <mergeCell ref="A4:G4"/>
    <mergeCell ref="A5:G5"/>
    <mergeCell ref="A25:G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&amp;C&amp;"Arial,Normal"&amp;11&amp;G
&amp;"Arial,Negrita"&amp;10&amp;K1D2958Secretaría Ejecutiva de Planificación Sectorial Agropecuaria</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64</vt:i4>
      </vt:variant>
    </vt:vector>
  </HeadingPairs>
  <TitlesOfParts>
    <vt:vector size="90" baseType="lpstr">
      <vt:lpstr>Portada</vt:lpstr>
      <vt:lpstr>Contraportada</vt:lpstr>
      <vt:lpstr>Índice General</vt:lpstr>
      <vt:lpstr>Índice Cuadros</vt:lpstr>
      <vt:lpstr>Índice Gráficos</vt:lpstr>
      <vt:lpstr>Presentación</vt:lpstr>
      <vt:lpstr>Comportamiento 2022</vt:lpstr>
      <vt:lpstr>Perspectivas 2023</vt:lpstr>
      <vt:lpstr>cuadro-mac1</vt:lpstr>
      <vt:lpstr>cuadro-mac2</vt:lpstr>
      <vt:lpstr>Gráfico 1</vt:lpstr>
      <vt:lpstr>cuadro-mac3</vt:lpstr>
      <vt:lpstr>cuadro-mac4</vt:lpstr>
      <vt:lpstr>cuadro-mac5 </vt:lpstr>
      <vt:lpstr>cuadro-mac6 </vt:lpstr>
      <vt:lpstr>Gráfico 2 y 3</vt:lpstr>
      <vt:lpstr>cuadro-mac7</vt:lpstr>
      <vt:lpstr>cuadro-mac8 </vt:lpstr>
      <vt:lpstr>cuadro-mac9 </vt:lpstr>
      <vt:lpstr>cuadro-mac10 </vt:lpstr>
      <vt:lpstr>Gráfico 4 y 5</vt:lpstr>
      <vt:lpstr>cuadro-mac11  </vt:lpstr>
      <vt:lpstr>cuadro-mac12 </vt:lpstr>
      <vt:lpstr>cuadro-mac13 </vt:lpstr>
      <vt:lpstr>cuadro-mac14 </vt:lpstr>
      <vt:lpstr>Hoja5</vt:lpstr>
      <vt:lpstr>'Comportamiento 2022'!_ftn1</vt:lpstr>
      <vt:lpstr>'Comportamiento 2022'!_ftn2</vt:lpstr>
      <vt:lpstr>'Comportamiento 2022'!_ftnref1</vt:lpstr>
      <vt:lpstr>'Comportamiento 2022'!_ftnref2</vt:lpstr>
      <vt:lpstr>'Comportamiento 2022'!Área_de_impresión</vt:lpstr>
      <vt:lpstr>Contraportada!Área_de_impresión</vt:lpstr>
      <vt:lpstr>'cuadro-mac1'!Área_de_impresión</vt:lpstr>
      <vt:lpstr>'cuadro-mac10 '!Área_de_impresión</vt:lpstr>
      <vt:lpstr>'cuadro-mac11  '!Área_de_impresión</vt:lpstr>
      <vt:lpstr>'cuadro-mac12 '!Área_de_impresión</vt:lpstr>
      <vt:lpstr>'cuadro-mac13 '!Área_de_impresión</vt:lpstr>
      <vt:lpstr>'cuadro-mac14 '!Área_de_impresión</vt:lpstr>
      <vt:lpstr>'cuadro-mac2'!Área_de_impresión</vt:lpstr>
      <vt:lpstr>'cuadro-mac3'!Área_de_impresión</vt:lpstr>
      <vt:lpstr>'cuadro-mac4'!Área_de_impresión</vt:lpstr>
      <vt:lpstr>'cuadro-mac5 '!Área_de_impresión</vt:lpstr>
      <vt:lpstr>'cuadro-mac6 '!Área_de_impresión</vt:lpstr>
      <vt:lpstr>'cuadro-mac7'!Área_de_impresión</vt:lpstr>
      <vt:lpstr>'cuadro-mac8 '!Área_de_impresión</vt:lpstr>
      <vt:lpstr>'cuadro-mac9 '!Área_de_impresión</vt:lpstr>
      <vt:lpstr>'Gráfico 1'!Área_de_impresión</vt:lpstr>
      <vt:lpstr>'Gráfico 2 y 3'!Área_de_impresión</vt:lpstr>
      <vt:lpstr>'Gráfico 4 y 5'!Área_de_impresión</vt:lpstr>
      <vt:lpstr>Hoja5!Área_de_impresión</vt:lpstr>
      <vt:lpstr>'Índice Cuadros'!Área_de_impresión</vt:lpstr>
      <vt:lpstr>'Índice General'!Área_de_impresión</vt:lpstr>
      <vt:lpstr>'Índice Gráficos'!Área_de_impresión</vt:lpstr>
      <vt:lpstr>'Perspectivas 2023'!Área_de_impresión</vt:lpstr>
      <vt:lpstr>Portada!Área_de_impresión</vt:lpstr>
      <vt:lpstr>Presentación!Área_de_impresión</vt:lpstr>
      <vt:lpstr>'Comportamiento 2022'!Print_Area</vt:lpstr>
      <vt:lpstr>Contraportada!Print_Area</vt:lpstr>
      <vt:lpstr>'cuadro-mac1'!Print_Area</vt:lpstr>
      <vt:lpstr>'cuadro-mac10 '!Print_Area</vt:lpstr>
      <vt:lpstr>'cuadro-mac11  '!Print_Area</vt:lpstr>
      <vt:lpstr>'cuadro-mac12 '!Print_Area</vt:lpstr>
      <vt:lpstr>'cuadro-mac13 '!Print_Area</vt:lpstr>
      <vt:lpstr>'cuadro-mac14 '!Print_Area</vt:lpstr>
      <vt:lpstr>'cuadro-mac2'!Print_Area</vt:lpstr>
      <vt:lpstr>'cuadro-mac3'!Print_Area</vt:lpstr>
      <vt:lpstr>'cuadro-mac4'!Print_Area</vt:lpstr>
      <vt:lpstr>'cuadro-mac5 '!Print_Area</vt:lpstr>
      <vt:lpstr>'cuadro-mac6 '!Print_Area</vt:lpstr>
      <vt:lpstr>'cuadro-mac7'!Print_Area</vt:lpstr>
      <vt:lpstr>'cuadro-mac8 '!Print_Area</vt:lpstr>
      <vt:lpstr>'cuadro-mac9 '!Print_Area</vt:lpstr>
      <vt:lpstr>'Gráfico 1'!Print_Area</vt:lpstr>
      <vt:lpstr>'Gráfico 2 y 3'!Print_Area</vt:lpstr>
      <vt:lpstr>'Gráfico 4 y 5'!Print_Area</vt:lpstr>
      <vt:lpstr>Hoja5!Print_Area</vt:lpstr>
      <vt:lpstr>'Índice Cuadros'!Print_Area</vt:lpstr>
      <vt:lpstr>'Índice General'!Print_Area</vt:lpstr>
      <vt:lpstr>'Índice Gráficos'!Print_Area</vt:lpstr>
      <vt:lpstr>'Perspectivas 2023'!Print_Area</vt:lpstr>
      <vt:lpstr>Portada!Print_Area</vt:lpstr>
      <vt:lpstr>Presentación!Print_Area</vt:lpstr>
      <vt:lpstr>'cuadro-mac10 '!Print_Titles</vt:lpstr>
      <vt:lpstr>'cuadro-mac11  '!Print_Titles</vt:lpstr>
      <vt:lpstr>'cuadro-mac12 '!Print_Titles</vt:lpstr>
      <vt:lpstr>'cuadro-mac13 '!Print_Titles</vt:lpstr>
      <vt:lpstr>'cuadro-mac14 '!Print_Titles</vt:lpstr>
      <vt:lpstr>'cuadro-mac7'!Print_Titles</vt:lpstr>
      <vt:lpstr>'cuadro-mac8 '!Print_Titles</vt:lpstr>
      <vt:lpstr>'cuadro-mac9 '!Print_Titles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Macroeconómicos 2019-2023</dc:title>
  <dc:creator>SEPSA</dc:creator>
  <cp:keywords>Indicadores Macroeconómicos</cp:keywords>
  <cp:lastModifiedBy>Iver Brade</cp:lastModifiedBy>
  <cp:lastPrinted>2023-11-09T17:52:02Z</cp:lastPrinted>
  <dcterms:created xsi:type="dcterms:W3CDTF">2023-05-10T12:47:42Z</dcterms:created>
  <dcterms:modified xsi:type="dcterms:W3CDTF">2023-11-14T05:38:54Z</dcterms:modified>
</cp:coreProperties>
</file>